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mp\download\novos documentos site poiesis\Orçado x Realizado 2017 - Marina Futino\"/>
    </mc:Choice>
  </mc:AlternateContent>
  <bookViews>
    <workbookView xWindow="0" yWindow="0" windowWidth="20490" windowHeight="6900" tabRatio="902" firstSheet="5" activeTab="5"/>
  </bookViews>
  <sheets>
    <sheet name="Base Rúbricas Antiga" sheetId="48" state="hidden" r:id="rId1"/>
    <sheet name="CDC" sheetId="26" state="hidden" r:id="rId2"/>
    <sheet name="PC - CTB X GER - PESSOAL" sheetId="19" state="hidden" r:id="rId3"/>
    <sheet name="Reclassificações 02_2016" sheetId="46" state="hidden" r:id="rId4"/>
    <sheet name="PC - CTB X GER" sheetId="18" state="hidden" r:id="rId5"/>
    <sheet name="Secretária" sheetId="58" r:id="rId6"/>
    <sheet name="Geral" sheetId="49" state="hidden" r:id="rId7"/>
  </sheets>
  <externalReferences>
    <externalReference r:id="rId8"/>
    <externalReference r:id="rId9"/>
  </externalReferences>
  <definedNames>
    <definedName name="_xlnm._FilterDatabase" localSheetId="0" hidden="1">'Base Rúbricas Antiga'!$A$1:$J$199</definedName>
    <definedName name="_xlnm._FilterDatabase" localSheetId="1" hidden="1">CDC!$A$1:$D$103</definedName>
    <definedName name="_xlnm._FilterDatabase" localSheetId="6" hidden="1">#REF!</definedName>
    <definedName name="_xlnm._FilterDatabase" localSheetId="4" hidden="1">'PC - CTB X GER'!$A$1:$J$200</definedName>
    <definedName name="_xlnm._FilterDatabase" localSheetId="2" hidden="1">'PC - CTB X GER - PESSOAL'!$1:$2984</definedName>
    <definedName name="_xlnm._FilterDatabase" hidden="1">#REF!</definedName>
    <definedName name="AccessDatabase" hidden="1">"C:\Meus documentos\2000 Pgtos.mdb"</definedName>
    <definedName name="_xlnm.Print_Area" localSheetId="1">CDC!$A$1:$C$54</definedName>
    <definedName name="_xlnm.Print_Area" localSheetId="5">Secretária!$A$1:$J$186</definedName>
    <definedName name="CDC_EQUIP">CDC!$A$1:$D$51</definedName>
    <definedName name="dsdsds">'PC - CTB X GER - PESSOAL'!$A$1:$G$2455</definedName>
    <definedName name="dsdssds" localSheetId="0" hidden="1">#REF!</definedName>
    <definedName name="dsdssds" hidden="1">#REF!</definedName>
    <definedName name="PC_CTBXGER" localSheetId="0">'Base Rúbricas Antiga'!$A$1:$D$187</definedName>
    <definedName name="PC_CTBXGER" localSheetId="2">'PC - CTB X GER - PESSOAL'!$B$1:$G$36</definedName>
    <definedName name="PC_CTBXGER">'PC - CTB X GER'!$A$1:$D$188</definedName>
    <definedName name="PC_PESS">'PC - CTB X GER - PESSOAL'!$A$1:$G$2455</definedName>
    <definedName name="SDADADA" hidden="1">#REF!</definedName>
    <definedName name="_xlnm.Print_Titles" localSheetId="5">Secretária!$1:$14</definedName>
    <definedName name="Z" localSheetId="2" hidden="1">#REF!</definedName>
  </definedNames>
  <calcPr calcId="162913"/>
</workbook>
</file>

<file path=xl/calcChain.xml><?xml version="1.0" encoding="utf-8"?>
<calcChain xmlns="http://schemas.openxmlformats.org/spreadsheetml/2006/main">
  <c r="I49" i="58" l="1"/>
  <c r="I45" i="58" l="1"/>
  <c r="I169" i="58" l="1"/>
  <c r="I168" i="58"/>
  <c r="H33" i="58" l="1"/>
  <c r="H20" i="58" l="1"/>
  <c r="F35" i="58" l="1"/>
  <c r="I30" i="58"/>
  <c r="I29" i="58"/>
  <c r="I28" i="58"/>
  <c r="I27" i="58"/>
  <c r="I26" i="58"/>
  <c r="I24" i="58"/>
  <c r="I23" i="58"/>
  <c r="I22" i="58"/>
  <c r="I34" i="58"/>
  <c r="I32" i="58"/>
  <c r="E35" i="58"/>
  <c r="E31" i="58" s="1"/>
  <c r="G20" i="58"/>
  <c r="F20" i="58"/>
  <c r="E20" i="58"/>
  <c r="G169" i="58"/>
  <c r="G168" i="58"/>
  <c r="F31" i="58" l="1"/>
  <c r="G129" i="58"/>
  <c r="G117" i="58"/>
  <c r="G33" i="58"/>
  <c r="I33" i="58" s="1"/>
  <c r="I171" i="58"/>
  <c r="I170" i="58"/>
  <c r="F169" i="58"/>
  <c r="E169" i="58"/>
  <c r="F168" i="58"/>
  <c r="E168" i="58"/>
  <c r="I162" i="58"/>
  <c r="I156" i="58"/>
  <c r="I151" i="58"/>
  <c r="I150" i="58"/>
  <c r="I149" i="58"/>
  <c r="I148" i="58"/>
  <c r="I147" i="58"/>
  <c r="I146" i="58"/>
  <c r="G145" i="58"/>
  <c r="F145" i="58"/>
  <c r="E145" i="58"/>
  <c r="I143" i="58"/>
  <c r="I142" i="58"/>
  <c r="I141" i="58"/>
  <c r="I140" i="58"/>
  <c r="I139" i="58"/>
  <c r="I138" i="58"/>
  <c r="G137" i="58"/>
  <c r="F137" i="58"/>
  <c r="E137" i="58"/>
  <c r="I136" i="58"/>
  <c r="I135" i="58"/>
  <c r="I134" i="58"/>
  <c r="I133" i="58"/>
  <c r="I131" i="58"/>
  <c r="I130" i="58"/>
  <c r="H129" i="58"/>
  <c r="E129" i="58"/>
  <c r="I118" i="58"/>
  <c r="H117" i="58"/>
  <c r="F117" i="58"/>
  <c r="E117" i="58"/>
  <c r="J113" i="58"/>
  <c r="J112" i="58"/>
  <c r="I111" i="58"/>
  <c r="H111" i="58"/>
  <c r="G111" i="58"/>
  <c r="F111" i="58"/>
  <c r="E111" i="58"/>
  <c r="I62" i="58"/>
  <c r="F60" i="58"/>
  <c r="E60" i="58"/>
  <c r="H60" i="58"/>
  <c r="G60" i="58"/>
  <c r="I56" i="58"/>
  <c r="F54" i="58"/>
  <c r="E54" i="58"/>
  <c r="I44" i="58"/>
  <c r="E42" i="58"/>
  <c r="I25" i="58"/>
  <c r="I21" i="58"/>
  <c r="F18" i="58"/>
  <c r="F158" i="58" s="1"/>
  <c r="E18" i="58"/>
  <c r="E158" i="58" l="1"/>
  <c r="G161" i="58"/>
  <c r="I43" i="58"/>
  <c r="E161" i="58"/>
  <c r="H161" i="58"/>
  <c r="F57" i="58"/>
  <c r="E94" i="58"/>
  <c r="E57" i="58"/>
  <c r="F63" i="58"/>
  <c r="F94" i="58"/>
  <c r="E63" i="58"/>
  <c r="I132" i="58"/>
  <c r="I137" i="58"/>
  <c r="F42" i="58"/>
  <c r="J111" i="58"/>
  <c r="I145" i="58"/>
  <c r="I160" i="58"/>
  <c r="I117" i="58"/>
  <c r="I20" i="58"/>
  <c r="J20" i="58" s="1"/>
  <c r="I60" i="58"/>
  <c r="I61" i="58"/>
  <c r="F129" i="58"/>
  <c r="F52" i="58" l="1"/>
  <c r="F161" i="58"/>
  <c r="I161" i="58" s="1"/>
  <c r="E52" i="58"/>
  <c r="I129" i="58"/>
  <c r="J129" i="58" s="1"/>
  <c r="E156" i="58" l="1"/>
  <c r="G10" i="49" l="1"/>
  <c r="I19" i="49" l="1"/>
  <c r="K20" i="49"/>
  <c r="E19" i="49"/>
  <c r="E13" i="49"/>
  <c r="E10" i="49"/>
  <c r="G24" i="49" l="1"/>
  <c r="K46" i="49"/>
  <c r="I45" i="49"/>
  <c r="K45" i="49" s="1"/>
  <c r="G45" i="49"/>
  <c r="E44" i="49"/>
  <c r="K44" i="49" s="1"/>
  <c r="I43" i="49"/>
  <c r="K43" i="49" s="1"/>
  <c r="G43" i="49"/>
  <c r="I42" i="49"/>
  <c r="G42" i="49"/>
  <c r="E42" i="49"/>
  <c r="K39" i="49"/>
  <c r="I37" i="49"/>
  <c r="K37" i="49" s="1"/>
  <c r="I33" i="49"/>
  <c r="G33" i="49"/>
  <c r="E32" i="49"/>
  <c r="I26" i="49"/>
  <c r="K26" i="49" s="1"/>
  <c r="G26" i="49"/>
  <c r="I25" i="49"/>
  <c r="E25" i="49"/>
  <c r="E23" i="49" s="1"/>
  <c r="E33" i="49"/>
  <c r="E30" i="49"/>
  <c r="E9" i="49"/>
  <c r="K42" i="49" l="1"/>
  <c r="L42" i="49" s="1"/>
  <c r="I41" i="49"/>
  <c r="E41" i="49"/>
  <c r="K33" i="49"/>
  <c r="G23" i="49"/>
  <c r="G41" i="49"/>
  <c r="K25" i="49"/>
  <c r="E38" i="49"/>
  <c r="K41" i="49"/>
  <c r="L41" i="49" l="1"/>
  <c r="E36" i="49"/>
  <c r="E35" i="49" s="1"/>
  <c r="A2292" i="19" l="1"/>
  <c r="A1307" i="19"/>
  <c r="A310" i="19"/>
  <c r="A1368" i="19" l="1"/>
  <c r="A1367" i="19"/>
  <c r="A1366" i="19"/>
  <c r="A1365" i="19"/>
  <c r="A1364" i="19"/>
  <c r="A1363" i="19"/>
  <c r="A1362" i="19"/>
  <c r="A1361" i="19"/>
  <c r="A1360" i="19"/>
  <c r="A1359" i="19"/>
  <c r="A1358" i="19"/>
  <c r="A1357" i="19"/>
  <c r="A1356" i="19"/>
  <c r="A1355" i="19"/>
  <c r="A1354" i="19"/>
  <c r="A1353" i="19"/>
  <c r="A1352" i="19"/>
  <c r="A1351" i="19"/>
  <c r="A1350" i="19"/>
  <c r="A1349" i="19"/>
  <c r="A1348" i="19"/>
  <c r="A1347" i="19"/>
  <c r="A1346" i="19"/>
  <c r="A1345" i="19"/>
  <c r="A1344" i="19"/>
  <c r="A1343" i="19"/>
  <c r="A1342" i="19"/>
  <c r="A1341" i="19"/>
  <c r="A1340" i="19"/>
  <c r="A1339" i="19"/>
  <c r="A1338" i="19"/>
  <c r="A1337" i="19"/>
  <c r="A1336" i="19"/>
  <c r="A1335" i="19"/>
  <c r="A1334" i="19"/>
  <c r="A1333" i="19"/>
  <c r="A1332" i="19"/>
  <c r="A1331" i="19"/>
  <c r="A1330" i="19"/>
  <c r="A1329" i="19"/>
  <c r="A1328" i="19"/>
  <c r="A1327" i="19"/>
  <c r="A1326" i="19"/>
  <c r="A1325" i="19"/>
  <c r="A1324" i="19"/>
  <c r="A1323" i="19"/>
  <c r="A1322" i="19"/>
  <c r="A1321" i="19"/>
  <c r="A1320" i="19"/>
  <c r="A1319" i="19"/>
  <c r="A1318" i="19"/>
  <c r="A1317" i="19"/>
  <c r="A1316" i="19"/>
  <c r="A1315" i="19"/>
  <c r="A1314" i="19"/>
  <c r="A1313" i="19"/>
  <c r="A1312" i="19"/>
  <c r="A1311" i="19"/>
  <c r="A1310" i="19"/>
  <c r="A1309" i="19"/>
  <c r="A1308" i="19"/>
  <c r="A1306" i="19"/>
  <c r="A1305" i="19"/>
  <c r="A1304" i="19"/>
  <c r="A1303" i="19"/>
  <c r="A1302" i="19"/>
  <c r="A1301" i="19"/>
  <c r="A1300" i="19"/>
  <c r="A1299" i="19"/>
  <c r="A1298" i="19"/>
  <c r="A1297" i="19"/>
  <c r="A1296" i="19"/>
  <c r="A1295" i="19"/>
  <c r="A1294" i="19"/>
  <c r="A1293" i="19"/>
  <c r="A1292" i="19"/>
  <c r="A1291" i="19"/>
  <c r="A1290" i="19"/>
  <c r="A1289" i="19"/>
  <c r="A1288" i="19"/>
  <c r="A1287" i="19"/>
  <c r="A1286" i="19"/>
  <c r="A1285" i="19"/>
  <c r="A1284" i="19"/>
  <c r="A1283" i="19"/>
  <c r="A1282" i="19"/>
  <c r="A1281" i="19"/>
  <c r="A1280" i="19"/>
  <c r="A1279" i="19"/>
  <c r="A1278" i="19"/>
  <c r="A1277" i="19"/>
  <c r="A1276" i="19"/>
  <c r="A1275" i="19"/>
  <c r="A1274" i="19"/>
  <c r="A1273" i="19"/>
  <c r="A1272" i="19"/>
  <c r="A1271" i="19"/>
  <c r="A1270" i="19"/>
  <c r="A1269" i="19"/>
  <c r="A1268" i="19"/>
  <c r="A1267" i="19"/>
  <c r="A1266" i="19"/>
  <c r="A1265" i="19"/>
  <c r="A1264" i="19"/>
  <c r="A1263" i="19"/>
  <c r="A1262" i="19"/>
  <c r="A1261" i="19"/>
  <c r="A1260" i="19"/>
  <c r="A1259" i="19"/>
  <c r="A1258" i="19"/>
  <c r="A1257" i="19"/>
  <c r="A1256" i="19"/>
  <c r="A1255" i="19"/>
  <c r="A1254" i="19"/>
  <c r="A1253" i="19"/>
  <c r="A1252" i="19"/>
  <c r="A1251" i="19"/>
  <c r="A1250" i="19"/>
  <c r="A1249" i="19"/>
  <c r="A1248" i="19"/>
  <c r="A1247" i="19"/>
  <c r="A1246" i="19"/>
  <c r="A1245" i="19"/>
  <c r="A1244" i="19"/>
  <c r="A1243" i="19"/>
  <c r="A1242" i="19"/>
  <c r="A1241" i="19"/>
  <c r="A1240" i="19"/>
  <c r="A1239" i="19"/>
  <c r="A1238" i="19"/>
  <c r="A1237" i="19"/>
  <c r="A1236" i="19"/>
  <c r="A1235" i="19"/>
  <c r="A1234" i="19"/>
  <c r="A1233" i="19"/>
  <c r="A1232" i="19"/>
  <c r="A1231" i="19"/>
  <c r="A1230" i="19"/>
  <c r="A1229" i="19"/>
  <c r="A1228" i="19"/>
  <c r="A1227" i="19"/>
  <c r="A1226" i="19"/>
  <c r="A1225" i="19"/>
  <c r="A1224" i="19"/>
  <c r="A1223" i="19"/>
  <c r="A1222" i="19"/>
  <c r="A1221" i="19"/>
  <c r="A1220" i="19"/>
  <c r="A1219" i="19"/>
  <c r="A1218" i="19"/>
  <c r="A1217" i="19"/>
  <c r="A1216" i="19"/>
  <c r="A1215" i="19"/>
  <c r="A1214" i="19"/>
  <c r="A1213" i="19"/>
  <c r="A1212" i="19"/>
  <c r="A1211" i="19"/>
  <c r="A1210" i="19"/>
  <c r="A1209" i="19"/>
  <c r="A1208" i="19"/>
  <c r="A1207" i="19"/>
  <c r="A1206" i="19"/>
  <c r="A1205" i="19"/>
  <c r="A1204" i="19"/>
  <c r="A1203" i="19"/>
  <c r="A1202" i="19"/>
  <c r="A1201" i="19"/>
  <c r="A1200" i="19"/>
  <c r="A1199" i="19"/>
  <c r="A1198" i="19"/>
  <c r="A1197" i="19"/>
  <c r="A1196" i="19"/>
  <c r="A1195" i="19"/>
  <c r="A1194" i="19"/>
  <c r="A1193" i="19"/>
  <c r="A1192" i="19"/>
  <c r="A1191" i="19"/>
  <c r="A1190" i="19"/>
  <c r="A1189" i="19"/>
  <c r="A1188" i="19"/>
  <c r="A1187" i="19"/>
  <c r="A1186" i="19"/>
  <c r="A1185" i="19"/>
  <c r="A1184" i="19"/>
  <c r="A1183" i="19"/>
  <c r="A1182" i="19"/>
  <c r="A1181" i="19"/>
  <c r="A1180" i="19"/>
  <c r="A1179" i="19"/>
  <c r="A1178" i="19"/>
  <c r="A1177" i="19"/>
  <c r="A1176" i="19"/>
  <c r="A1175" i="19"/>
  <c r="A1174" i="19"/>
  <c r="A1173" i="19"/>
  <c r="A1172" i="19"/>
  <c r="A1171" i="19"/>
  <c r="A1170" i="19"/>
  <c r="A1169" i="19"/>
  <c r="A1168" i="19"/>
  <c r="A1167" i="19"/>
  <c r="A1166" i="19"/>
  <c r="A1165" i="19"/>
  <c r="A1164" i="19"/>
  <c r="A1163" i="19"/>
  <c r="A1162" i="19"/>
  <c r="A1161" i="19"/>
  <c r="A1160" i="19"/>
  <c r="A1159" i="19"/>
  <c r="A1403" i="19" l="1"/>
  <c r="A1402" i="19"/>
  <c r="A1401" i="19"/>
  <c r="A1400" i="19"/>
  <c r="A1399" i="19"/>
  <c r="A1398" i="19"/>
  <c r="A1397" i="19"/>
  <c r="A1396" i="19"/>
  <c r="A1395" i="19"/>
  <c r="A1394" i="19"/>
  <c r="A1393" i="19"/>
  <c r="A1392" i="19"/>
  <c r="A1391" i="19"/>
  <c r="A1390" i="19"/>
  <c r="A1389" i="19"/>
  <c r="A1388" i="19"/>
  <c r="A1387" i="19"/>
  <c r="A1386" i="19"/>
  <c r="A1385" i="19"/>
  <c r="A1384" i="19"/>
  <c r="A1383" i="19"/>
  <c r="A1382" i="19"/>
  <c r="A1381" i="19"/>
  <c r="A1380" i="19"/>
  <c r="A1379" i="19"/>
  <c r="A1378" i="19"/>
  <c r="A1377" i="19"/>
  <c r="A1376" i="19"/>
  <c r="A1375" i="19"/>
  <c r="A1374" i="19"/>
  <c r="A1373" i="19"/>
  <c r="A1372" i="19"/>
  <c r="A1371" i="19"/>
  <c r="A1370" i="19"/>
  <c r="A1369" i="19"/>
  <c r="S2" i="46"/>
  <c r="M2" i="46"/>
  <c r="L2" i="46"/>
  <c r="N2" i="46" s="1"/>
  <c r="J2" i="46"/>
  <c r="O2" i="46" l="1"/>
  <c r="R2" i="46" s="1"/>
  <c r="Q2" i="46" l="1"/>
  <c r="P2" i="46"/>
  <c r="E18" i="49"/>
  <c r="E31" i="49" s="1"/>
  <c r="E16" i="49" l="1"/>
  <c r="E15" i="49" l="1"/>
  <c r="E8" i="49" s="1"/>
  <c r="E29" i="49"/>
  <c r="E28" i="49" s="1"/>
  <c r="E22" i="49" s="1"/>
  <c r="A1158" i="19"/>
  <c r="A1157" i="19"/>
  <c r="A1156" i="19"/>
  <c r="A1155" i="19"/>
  <c r="A1154" i="19"/>
  <c r="A1153" i="19"/>
  <c r="A1152" i="19"/>
  <c r="A1151" i="19"/>
  <c r="A1150" i="19"/>
  <c r="A1149" i="19"/>
  <c r="A1148" i="19"/>
  <c r="A1147" i="19"/>
  <c r="A1146" i="19"/>
  <c r="A1145" i="19"/>
  <c r="A1144" i="19"/>
  <c r="A1143" i="19"/>
  <c r="A1142" i="19"/>
  <c r="A1141" i="19"/>
  <c r="A1140" i="19"/>
  <c r="A1139" i="19"/>
  <c r="A1138" i="19"/>
  <c r="A1137" i="19"/>
  <c r="A1136" i="19"/>
  <c r="A1135" i="19"/>
  <c r="A1134" i="19"/>
  <c r="A1133" i="19"/>
  <c r="A1132" i="19"/>
  <c r="A1131" i="19"/>
  <c r="A1130" i="19"/>
  <c r="A1129" i="19"/>
  <c r="A1128" i="19"/>
  <c r="A1127" i="19"/>
  <c r="A1126" i="19"/>
  <c r="A1125" i="19"/>
  <c r="A1124" i="19"/>
  <c r="A1123" i="19"/>
  <c r="A1122" i="19"/>
  <c r="A1121" i="19"/>
  <c r="A1120" i="19"/>
  <c r="A1119" i="19"/>
  <c r="A1118" i="19"/>
  <c r="A1117" i="19"/>
  <c r="A1116" i="19"/>
  <c r="A1115" i="19"/>
  <c r="A1114" i="19"/>
  <c r="A1113" i="19"/>
  <c r="A1112" i="19"/>
  <c r="A1111" i="19"/>
  <c r="A1110" i="19"/>
  <c r="A1109" i="19"/>
  <c r="A1108" i="19"/>
  <c r="A1107" i="19"/>
  <c r="A1106" i="19"/>
  <c r="A1105" i="19"/>
  <c r="A1104" i="19"/>
  <c r="A1103" i="19"/>
  <c r="A1102" i="19"/>
  <c r="A1101" i="19"/>
  <c r="A1100" i="19"/>
  <c r="A1099" i="19"/>
  <c r="A1098" i="19"/>
  <c r="A1097" i="19"/>
  <c r="A1096" i="19"/>
  <c r="A1095" i="19"/>
  <c r="A1094" i="19"/>
  <c r="A1093" i="19"/>
  <c r="A1092" i="19"/>
  <c r="A1091" i="19"/>
  <c r="A1090" i="19"/>
  <c r="A1089" i="19"/>
  <c r="A1088" i="19"/>
  <c r="A1087" i="19"/>
  <c r="A1086" i="19"/>
  <c r="A1085" i="19"/>
  <c r="A1084" i="19"/>
  <c r="A1083" i="19"/>
  <c r="A1082" i="19"/>
  <c r="A1081" i="19"/>
  <c r="A1080" i="19"/>
  <c r="A1079" i="19"/>
  <c r="A1078" i="19"/>
  <c r="A1077" i="19"/>
  <c r="A1076" i="19"/>
  <c r="A1075" i="19"/>
  <c r="A1074" i="19"/>
  <c r="A1073" i="19"/>
  <c r="A1072" i="19"/>
  <c r="A1071" i="19"/>
  <c r="A1070" i="19"/>
  <c r="A1069" i="19"/>
  <c r="A1068" i="19"/>
  <c r="A1067" i="19"/>
  <c r="A1066" i="19"/>
  <c r="A1065" i="19"/>
  <c r="A1064" i="19"/>
  <c r="A1063" i="19"/>
  <c r="A1062" i="19"/>
  <c r="A1061" i="19"/>
  <c r="A1060" i="19"/>
  <c r="A1059" i="19"/>
  <c r="A1058" i="19"/>
  <c r="A1057" i="19"/>
  <c r="A1056" i="19"/>
  <c r="A1055" i="19"/>
  <c r="A1054" i="19"/>
  <c r="A1053" i="19"/>
  <c r="A1052" i="19"/>
  <c r="A1051" i="19"/>
  <c r="A1050" i="19"/>
  <c r="A1049" i="19"/>
  <c r="A1048" i="19"/>
  <c r="A1047" i="19"/>
  <c r="A1046" i="19"/>
  <c r="A1045" i="19"/>
  <c r="A1044" i="19"/>
  <c r="A1043" i="19"/>
  <c r="A1042" i="19"/>
  <c r="A1041" i="19"/>
  <c r="A1040" i="19"/>
  <c r="A1039" i="19"/>
  <c r="A1038" i="19"/>
  <c r="A1037" i="19"/>
  <c r="A1036" i="19"/>
  <c r="A1035" i="19"/>
  <c r="A1034" i="19"/>
  <c r="A1033" i="19"/>
  <c r="A1032" i="19"/>
  <c r="A1031" i="19"/>
  <c r="A1030" i="19"/>
  <c r="A1029" i="19"/>
  <c r="A1028" i="19"/>
  <c r="A1027" i="19"/>
  <c r="A1026" i="19"/>
  <c r="A1025" i="19"/>
  <c r="A1024" i="19"/>
  <c r="A1023" i="19"/>
  <c r="A1022" i="19"/>
  <c r="A1021" i="19"/>
  <c r="A1020" i="19"/>
  <c r="A1019" i="19"/>
  <c r="A1018" i="19"/>
  <c r="A1017" i="19"/>
  <c r="A1016" i="19"/>
  <c r="A1015" i="19"/>
  <c r="A1014" i="19"/>
  <c r="A1013" i="19"/>
  <c r="A1012" i="19"/>
  <c r="A1011" i="19"/>
  <c r="A1010" i="19"/>
  <c r="A1009" i="19"/>
  <c r="A1008" i="19"/>
  <c r="A1007" i="19"/>
  <c r="A1006" i="19"/>
  <c r="A1005" i="19"/>
  <c r="A1004" i="19"/>
  <c r="A1003" i="19"/>
  <c r="A1002" i="19"/>
  <c r="A1001" i="19"/>
  <c r="A1000" i="19"/>
  <c r="A999" i="19"/>
  <c r="A998" i="19"/>
  <c r="A997" i="19"/>
  <c r="A996" i="19"/>
  <c r="A995" i="19"/>
  <c r="A994" i="19"/>
  <c r="A993" i="19"/>
  <c r="A992" i="19"/>
  <c r="A991" i="19"/>
  <c r="A990" i="19"/>
  <c r="A989" i="19"/>
  <c r="A988" i="19"/>
  <c r="A987" i="19"/>
  <c r="A986" i="19"/>
  <c r="A985" i="19"/>
  <c r="A984" i="19"/>
  <c r="A983" i="19" l="1"/>
  <c r="A982" i="19"/>
  <c r="A981" i="19"/>
  <c r="A980" i="19"/>
  <c r="A979" i="19"/>
  <c r="A978" i="19"/>
  <c r="A977" i="19"/>
  <c r="A976" i="19"/>
  <c r="A975" i="19"/>
  <c r="A974" i="19"/>
  <c r="A973" i="19"/>
  <c r="A972" i="19"/>
  <c r="A971" i="19"/>
  <c r="A970" i="19"/>
  <c r="A969" i="19"/>
  <c r="A968" i="19"/>
  <c r="A967" i="19"/>
  <c r="A966" i="19"/>
  <c r="A965" i="19"/>
  <c r="A964" i="19"/>
  <c r="A963" i="19"/>
  <c r="A962" i="19"/>
  <c r="A961" i="19"/>
  <c r="A960" i="19"/>
  <c r="A959" i="19"/>
  <c r="A958" i="19"/>
  <c r="A957" i="19"/>
  <c r="A956" i="19"/>
  <c r="A955" i="19"/>
  <c r="A954" i="19"/>
  <c r="A953" i="19"/>
  <c r="A952" i="19"/>
  <c r="A951" i="19"/>
  <c r="A950" i="19"/>
  <c r="A949" i="19"/>
  <c r="H18" i="58" l="1"/>
  <c r="H158" i="58" s="1"/>
  <c r="G18" i="58" l="1"/>
  <c r="I19" i="58"/>
  <c r="J19" i="58" s="1"/>
  <c r="I10" i="49"/>
  <c r="G158" i="58" l="1"/>
  <c r="I18" i="58"/>
  <c r="K10" i="49"/>
  <c r="L10" i="49" s="1"/>
  <c r="I24" i="49"/>
  <c r="A2459" i="19"/>
  <c r="A2458" i="19"/>
  <c r="A2457" i="19"/>
  <c r="A2456" i="19"/>
  <c r="A2455" i="19"/>
  <c r="A2454" i="19"/>
  <c r="A2453" i="19"/>
  <c r="A2452" i="19"/>
  <c r="A2451" i="19"/>
  <c r="A2450" i="19"/>
  <c r="A2449" i="19"/>
  <c r="A2448" i="19"/>
  <c r="A2447" i="19"/>
  <c r="A2446" i="19"/>
  <c r="A2445" i="19"/>
  <c r="A2444" i="19"/>
  <c r="A2443" i="19"/>
  <c r="A2442" i="19"/>
  <c r="A2441" i="19"/>
  <c r="A2440" i="19"/>
  <c r="A2439" i="19"/>
  <c r="A2438" i="19"/>
  <c r="A2437" i="19"/>
  <c r="A2436" i="19"/>
  <c r="A2435" i="19"/>
  <c r="A2434" i="19"/>
  <c r="A2433" i="19"/>
  <c r="A2432" i="19"/>
  <c r="A2431" i="19"/>
  <c r="A2430" i="19"/>
  <c r="A2429" i="19"/>
  <c r="A2428" i="19"/>
  <c r="A2427" i="19"/>
  <c r="A2426" i="19"/>
  <c r="A2425" i="19"/>
  <c r="J18" i="58" l="1"/>
  <c r="I158" i="58"/>
  <c r="I23" i="49"/>
  <c r="K24" i="49"/>
  <c r="A2949" i="19"/>
  <c r="A2774" i="19"/>
  <c r="A2177" i="19"/>
  <c r="A2353" i="19"/>
  <c r="A2352" i="19"/>
  <c r="A2351" i="19"/>
  <c r="A2350" i="19"/>
  <c r="A2349" i="19"/>
  <c r="A2348" i="19"/>
  <c r="A2347" i="19"/>
  <c r="A2346" i="19"/>
  <c r="A2345" i="19"/>
  <c r="A2344" i="19"/>
  <c r="A2343" i="19"/>
  <c r="A2342" i="19"/>
  <c r="A2341" i="19"/>
  <c r="A2340" i="19"/>
  <c r="A2339" i="19"/>
  <c r="A2338" i="19"/>
  <c r="A2337" i="19"/>
  <c r="A2336" i="19"/>
  <c r="A2335" i="19"/>
  <c r="A2334" i="19"/>
  <c r="A2333" i="19"/>
  <c r="A2332" i="19"/>
  <c r="A2331" i="19"/>
  <c r="A2330" i="19"/>
  <c r="A2329" i="19"/>
  <c r="A2328" i="19"/>
  <c r="A2327" i="19"/>
  <c r="A2326" i="19"/>
  <c r="A2325" i="19"/>
  <c r="A2324" i="19"/>
  <c r="A2323" i="19"/>
  <c r="A2322" i="19"/>
  <c r="A2321" i="19"/>
  <c r="A2320" i="19"/>
  <c r="A2319" i="19"/>
  <c r="A2318" i="19"/>
  <c r="A2317" i="19"/>
  <c r="A2316" i="19"/>
  <c r="A2315" i="19"/>
  <c r="A2314" i="19"/>
  <c r="A2313" i="19"/>
  <c r="A2312" i="19"/>
  <c r="A2311" i="19"/>
  <c r="A2310" i="19"/>
  <c r="A2309" i="19"/>
  <c r="A2308" i="19"/>
  <c r="A2307" i="19"/>
  <c r="A2306" i="19"/>
  <c r="A2305" i="19"/>
  <c r="A2304" i="19"/>
  <c r="A2303" i="19"/>
  <c r="A2302" i="19"/>
  <c r="A2301" i="19"/>
  <c r="A2300" i="19"/>
  <c r="A2299" i="19"/>
  <c r="A2298" i="19"/>
  <c r="A2297" i="19"/>
  <c r="A2296" i="19"/>
  <c r="A2295" i="19"/>
  <c r="A2294" i="19"/>
  <c r="A2293" i="19"/>
  <c r="A2291" i="19"/>
  <c r="A2290" i="19"/>
  <c r="A2289" i="19"/>
  <c r="A2288" i="19"/>
  <c r="A2287" i="19"/>
  <c r="A2286" i="19"/>
  <c r="A2285" i="19"/>
  <c r="A2284" i="19"/>
  <c r="A2283" i="19"/>
  <c r="A2984" i="19"/>
  <c r="A2983" i="19"/>
  <c r="A2982" i="19"/>
  <c r="A2981" i="19"/>
  <c r="A2980" i="19"/>
  <c r="A2979" i="19"/>
  <c r="A2978" i="19"/>
  <c r="A2977" i="19"/>
  <c r="A2976" i="19"/>
  <c r="A2975" i="19"/>
  <c r="A2974" i="19"/>
  <c r="A2973" i="19"/>
  <c r="A2972" i="19"/>
  <c r="A2971" i="19"/>
  <c r="A2970" i="19"/>
  <c r="A2969" i="19"/>
  <c r="A2968" i="19"/>
  <c r="A2967" i="19"/>
  <c r="A2966" i="19"/>
  <c r="A2965" i="19"/>
  <c r="A2964" i="19"/>
  <c r="A2963" i="19"/>
  <c r="A2962" i="19"/>
  <c r="A2961" i="19"/>
  <c r="A2960" i="19"/>
  <c r="A2959" i="19"/>
  <c r="A2958" i="19"/>
  <c r="A2957" i="19"/>
  <c r="A2956" i="19"/>
  <c r="A2955" i="19"/>
  <c r="A2954" i="19"/>
  <c r="A2953" i="19"/>
  <c r="A2952" i="19"/>
  <c r="A2951" i="19"/>
  <c r="A2950" i="19"/>
  <c r="A2948" i="19"/>
  <c r="A2947" i="19"/>
  <c r="A2946" i="19"/>
  <c r="A2945" i="19"/>
  <c r="A2944" i="19"/>
  <c r="A2943" i="19"/>
  <c r="A2942" i="19"/>
  <c r="A2941" i="19"/>
  <c r="A2940" i="19"/>
  <c r="A2939" i="19"/>
  <c r="A2938" i="19"/>
  <c r="A2937" i="19"/>
  <c r="A2936" i="19"/>
  <c r="A2935" i="19"/>
  <c r="A2934" i="19"/>
  <c r="A2933" i="19"/>
  <c r="A2932" i="19"/>
  <c r="A2931" i="19"/>
  <c r="A2930" i="19"/>
  <c r="A2929" i="19"/>
  <c r="A2928" i="19"/>
  <c r="A2927" i="19"/>
  <c r="A2926" i="19"/>
  <c r="A2925" i="19"/>
  <c r="A2924" i="19"/>
  <c r="A2923" i="19"/>
  <c r="A2922" i="19"/>
  <c r="A2921" i="19"/>
  <c r="A2920" i="19"/>
  <c r="A2919" i="19"/>
  <c r="A2918" i="19"/>
  <c r="A2917" i="19"/>
  <c r="A2916" i="19"/>
  <c r="A2915" i="19"/>
  <c r="A2914" i="19"/>
  <c r="A2913" i="19"/>
  <c r="A2912" i="19"/>
  <c r="A2911" i="19"/>
  <c r="A2910" i="19"/>
  <c r="A2909" i="19"/>
  <c r="A2908" i="19"/>
  <c r="A2907" i="19"/>
  <c r="A2906" i="19"/>
  <c r="A2905" i="19"/>
  <c r="A2904" i="19"/>
  <c r="A2903" i="19"/>
  <c r="A2902" i="19"/>
  <c r="A2901" i="19"/>
  <c r="A2900" i="19"/>
  <c r="A2899" i="19"/>
  <c r="A2898" i="19"/>
  <c r="A2897" i="19"/>
  <c r="A2896" i="19"/>
  <c r="A2895" i="19"/>
  <c r="A2894" i="19"/>
  <c r="A2893" i="19"/>
  <c r="A2892" i="19"/>
  <c r="A2891" i="19"/>
  <c r="A2890" i="19"/>
  <c r="A2889" i="19"/>
  <c r="A2888" i="19"/>
  <c r="A2887" i="19"/>
  <c r="A2886" i="19"/>
  <c r="A2885" i="19"/>
  <c r="A2884" i="19"/>
  <c r="A2883" i="19"/>
  <c r="A2882" i="19"/>
  <c r="A2881" i="19"/>
  <c r="A2880" i="19"/>
  <c r="A2879" i="19"/>
  <c r="A2878" i="19"/>
  <c r="A2877" i="19"/>
  <c r="A2876" i="19"/>
  <c r="A2875" i="19"/>
  <c r="A2874" i="19"/>
  <c r="A2873" i="19"/>
  <c r="A2872" i="19"/>
  <c r="A2871" i="19"/>
  <c r="A2870" i="19"/>
  <c r="A2869" i="19"/>
  <c r="A2868" i="19"/>
  <c r="A2867" i="19"/>
  <c r="A2866" i="19"/>
  <c r="A2865" i="19"/>
  <c r="A2864" i="19"/>
  <c r="A2863" i="19"/>
  <c r="A2862" i="19"/>
  <c r="A2861" i="19"/>
  <c r="A2860" i="19"/>
  <c r="A2859" i="19"/>
  <c r="A2858" i="19"/>
  <c r="A2857" i="19"/>
  <c r="A2856" i="19"/>
  <c r="A2855" i="19"/>
  <c r="A2854" i="19"/>
  <c r="A2853" i="19"/>
  <c r="A2852" i="19"/>
  <c r="A2851" i="19"/>
  <c r="A2850" i="19"/>
  <c r="A2849" i="19"/>
  <c r="A2848" i="19"/>
  <c r="A2847" i="19"/>
  <c r="A2846" i="19"/>
  <c r="A2845" i="19"/>
  <c r="A2844" i="19"/>
  <c r="A2843" i="19"/>
  <c r="A2842" i="19"/>
  <c r="A2841" i="19"/>
  <c r="A2840" i="19"/>
  <c r="A2839" i="19"/>
  <c r="A2838" i="19"/>
  <c r="A2837" i="19"/>
  <c r="A2836" i="19"/>
  <c r="A2835" i="19"/>
  <c r="A2834" i="19"/>
  <c r="A2833" i="19"/>
  <c r="A2832" i="19"/>
  <c r="A2831" i="19"/>
  <c r="A2830" i="19"/>
  <c r="A2829" i="19"/>
  <c r="A2828" i="19"/>
  <c r="A2827" i="19"/>
  <c r="A2826" i="19"/>
  <c r="A2825" i="19"/>
  <c r="A2824" i="19"/>
  <c r="A2823" i="19"/>
  <c r="A2822" i="19"/>
  <c r="A2821" i="19"/>
  <c r="A2820" i="19"/>
  <c r="A2819" i="19"/>
  <c r="A2818" i="19"/>
  <c r="A2817" i="19"/>
  <c r="A2816" i="19"/>
  <c r="A2815" i="19"/>
  <c r="A2814" i="19"/>
  <c r="A2813" i="19"/>
  <c r="A2812" i="19"/>
  <c r="A2811" i="19"/>
  <c r="A2810" i="19"/>
  <c r="A2809" i="19"/>
  <c r="A2808" i="19"/>
  <c r="A2807" i="19"/>
  <c r="A2806" i="19"/>
  <c r="A2805" i="19"/>
  <c r="A2804" i="19"/>
  <c r="A2803" i="19"/>
  <c r="A2802" i="19"/>
  <c r="A2801" i="19"/>
  <c r="A2800" i="19"/>
  <c r="A2799" i="19"/>
  <c r="A2798" i="19"/>
  <c r="A2797" i="19"/>
  <c r="A2796" i="19"/>
  <c r="A2795" i="19"/>
  <c r="A2794" i="19"/>
  <c r="A2793" i="19"/>
  <c r="A2792" i="19"/>
  <c r="A2791" i="19"/>
  <c r="A2790" i="19"/>
  <c r="A2789" i="19"/>
  <c r="A2788" i="19"/>
  <c r="A2787" i="19"/>
  <c r="A2786" i="19"/>
  <c r="A2785" i="19"/>
  <c r="A2784" i="19"/>
  <c r="A2783" i="19"/>
  <c r="A2782" i="19"/>
  <c r="A2781" i="19"/>
  <c r="A2780" i="19"/>
  <c r="A2779" i="19"/>
  <c r="A2778" i="19"/>
  <c r="A2777" i="19"/>
  <c r="A2776" i="19"/>
  <c r="A2775" i="19"/>
  <c r="A2773" i="19"/>
  <c r="A2772" i="19"/>
  <c r="A2771" i="19"/>
  <c r="A2770" i="19"/>
  <c r="A2769" i="19"/>
  <c r="A2768" i="19"/>
  <c r="A2767" i="19"/>
  <c r="A2766" i="19"/>
  <c r="A2765" i="19"/>
  <c r="A2764" i="19"/>
  <c r="A2763" i="19"/>
  <c r="A2762" i="19"/>
  <c r="A2761" i="19"/>
  <c r="A2760" i="19"/>
  <c r="A2759" i="19"/>
  <c r="A2758" i="19"/>
  <c r="A2757" i="19"/>
  <c r="A2756" i="19"/>
  <c r="A2755" i="19"/>
  <c r="A2754" i="19"/>
  <c r="A2753" i="19"/>
  <c r="A2752" i="19"/>
  <c r="A2751" i="19"/>
  <c r="A2750" i="19"/>
  <c r="A2749" i="19"/>
  <c r="A2748" i="19"/>
  <c r="A2747" i="19"/>
  <c r="A2746" i="19"/>
  <c r="A2745" i="19"/>
  <c r="A2744" i="19"/>
  <c r="A2743" i="19"/>
  <c r="A2742" i="19"/>
  <c r="A2741" i="19"/>
  <c r="A2740" i="19"/>
  <c r="A2739" i="19"/>
  <c r="A2738" i="19"/>
  <c r="A2737" i="19"/>
  <c r="A2736" i="19"/>
  <c r="A2735" i="19"/>
  <c r="A2734" i="19"/>
  <c r="A2733" i="19"/>
  <c r="A2732" i="19"/>
  <c r="A2731" i="19"/>
  <c r="A2730" i="19"/>
  <c r="A2729" i="19"/>
  <c r="A2728" i="19"/>
  <c r="A2727" i="19"/>
  <c r="A2726" i="19"/>
  <c r="A2725" i="19"/>
  <c r="A2724" i="19"/>
  <c r="A2723" i="19"/>
  <c r="A2722" i="19"/>
  <c r="A2721" i="19"/>
  <c r="A2720" i="19"/>
  <c r="A2719" i="19"/>
  <c r="A2718" i="19"/>
  <c r="A2717" i="19"/>
  <c r="A2716" i="19"/>
  <c r="A2715" i="19"/>
  <c r="A2714" i="19"/>
  <c r="A2713" i="19"/>
  <c r="A2712" i="19"/>
  <c r="A2711" i="19"/>
  <c r="A2710" i="19"/>
  <c r="A2709" i="19"/>
  <c r="A2708" i="19"/>
  <c r="A2707" i="19"/>
  <c r="A2706" i="19"/>
  <c r="A2705" i="19"/>
  <c r="A2704" i="19"/>
  <c r="A2703" i="19"/>
  <c r="A2702" i="19"/>
  <c r="A2701" i="19"/>
  <c r="A2700" i="19"/>
  <c r="A2699" i="19"/>
  <c r="A2698" i="19"/>
  <c r="A2697" i="19"/>
  <c r="A2696" i="19"/>
  <c r="A2695" i="19"/>
  <c r="A2694" i="19"/>
  <c r="A2693" i="19"/>
  <c r="A2692" i="19"/>
  <c r="A2691" i="19"/>
  <c r="A2690" i="19"/>
  <c r="A2689" i="19"/>
  <c r="A2688" i="19"/>
  <c r="A2687" i="19"/>
  <c r="A2686" i="19"/>
  <c r="A2685" i="19"/>
  <c r="A2684" i="19"/>
  <c r="A2683" i="19"/>
  <c r="A2682" i="19"/>
  <c r="A2681" i="19"/>
  <c r="A2680" i="19"/>
  <c r="A2679" i="19"/>
  <c r="A2678" i="19"/>
  <c r="A2677" i="19"/>
  <c r="A2676" i="19"/>
  <c r="A2675" i="19"/>
  <c r="A2674" i="19"/>
  <c r="A2673" i="19"/>
  <c r="A2672" i="19"/>
  <c r="A2671" i="19"/>
  <c r="A2670" i="19"/>
  <c r="A2669" i="19"/>
  <c r="A2668" i="19"/>
  <c r="A2667" i="19"/>
  <c r="A2666" i="19"/>
  <c r="A2665" i="19"/>
  <c r="A2664" i="19"/>
  <c r="A2663" i="19"/>
  <c r="A2662" i="19"/>
  <c r="A2661" i="19"/>
  <c r="A2660" i="19"/>
  <c r="A2659" i="19"/>
  <c r="A2658" i="19"/>
  <c r="A2657" i="19"/>
  <c r="A2656" i="19"/>
  <c r="A2655" i="19"/>
  <c r="A2654" i="19"/>
  <c r="A2653" i="19"/>
  <c r="A2652" i="19"/>
  <c r="A2651" i="19"/>
  <c r="A2650" i="19"/>
  <c r="A2649" i="19"/>
  <c r="A2648" i="19"/>
  <c r="A2647" i="19"/>
  <c r="A2646" i="19"/>
  <c r="A2645" i="19"/>
  <c r="A2644" i="19"/>
  <c r="A2643" i="19"/>
  <c r="A2642" i="19"/>
  <c r="A2641" i="19"/>
  <c r="A2640" i="19"/>
  <c r="A2639" i="19"/>
  <c r="A2638" i="19"/>
  <c r="A2637" i="19"/>
  <c r="A2636" i="19"/>
  <c r="A2635" i="19"/>
  <c r="A2634" i="19"/>
  <c r="A2633" i="19"/>
  <c r="A2632" i="19"/>
  <c r="A2631" i="19"/>
  <c r="A2630" i="19"/>
  <c r="A2629" i="19"/>
  <c r="A2628" i="19"/>
  <c r="A2627" i="19"/>
  <c r="A2626" i="19"/>
  <c r="A2625" i="19"/>
  <c r="A2624" i="19"/>
  <c r="A2623" i="19"/>
  <c r="A2622" i="19"/>
  <c r="A2621" i="19"/>
  <c r="A2620" i="19"/>
  <c r="A2619" i="19"/>
  <c r="A2618" i="19"/>
  <c r="A2617" i="19"/>
  <c r="A2616" i="19"/>
  <c r="A2615" i="19"/>
  <c r="A2614" i="19"/>
  <c r="A2613" i="19"/>
  <c r="A2612" i="19"/>
  <c r="A2611" i="19"/>
  <c r="A2610" i="19"/>
  <c r="A2609" i="19"/>
  <c r="A2608" i="19"/>
  <c r="A2607" i="19"/>
  <c r="A2606" i="19"/>
  <c r="A2605" i="19"/>
  <c r="A2604" i="19"/>
  <c r="A2603" i="19"/>
  <c r="A2602" i="19"/>
  <c r="A2601" i="19"/>
  <c r="A2600" i="19"/>
  <c r="A2599" i="19"/>
  <c r="A2598" i="19"/>
  <c r="A2597" i="19"/>
  <c r="A2596" i="19"/>
  <c r="A2595" i="19"/>
  <c r="A2594" i="19"/>
  <c r="A2593" i="19"/>
  <c r="A2592" i="19"/>
  <c r="A2591" i="19"/>
  <c r="A2590" i="19"/>
  <c r="A2589" i="19"/>
  <c r="A2588" i="19"/>
  <c r="A2587" i="19"/>
  <c r="A2586" i="19"/>
  <c r="A2585" i="19"/>
  <c r="A2584" i="19"/>
  <c r="A2583" i="19"/>
  <c r="A2582" i="19"/>
  <c r="A2581" i="19"/>
  <c r="A2580" i="19"/>
  <c r="A2579" i="19"/>
  <c r="A2578" i="19"/>
  <c r="A2577" i="19"/>
  <c r="A2576" i="19"/>
  <c r="A2575" i="19"/>
  <c r="A2574" i="19"/>
  <c r="A2573" i="19"/>
  <c r="A2572" i="19"/>
  <c r="A2571" i="19"/>
  <c r="A2570" i="19"/>
  <c r="A2569" i="19"/>
  <c r="A2568" i="19"/>
  <c r="A2567" i="19"/>
  <c r="A2566" i="19"/>
  <c r="A2565" i="19"/>
  <c r="A2564" i="19"/>
  <c r="A2563" i="19"/>
  <c r="A2562" i="19"/>
  <c r="A2561" i="19"/>
  <c r="A2560" i="19"/>
  <c r="A2559" i="19"/>
  <c r="A2558" i="19"/>
  <c r="A2557" i="19"/>
  <c r="A2556" i="19"/>
  <c r="A2555" i="19"/>
  <c r="A2554" i="19"/>
  <c r="A2553" i="19"/>
  <c r="A2552" i="19"/>
  <c r="A2551" i="19"/>
  <c r="A2550" i="19"/>
  <c r="A2549" i="19"/>
  <c r="A2548" i="19"/>
  <c r="A2547" i="19"/>
  <c r="A2546" i="19"/>
  <c r="A2545" i="19"/>
  <c r="A2544" i="19"/>
  <c r="A2543" i="19"/>
  <c r="A2542" i="19"/>
  <c r="A2541" i="19"/>
  <c r="A2540" i="19"/>
  <c r="A2539" i="19"/>
  <c r="A2538" i="19"/>
  <c r="A2537" i="19"/>
  <c r="A2536" i="19"/>
  <c r="A2535" i="19"/>
  <c r="A2534" i="19"/>
  <c r="A2533" i="19"/>
  <c r="A2532" i="19"/>
  <c r="A2531" i="19"/>
  <c r="A2530" i="19"/>
  <c r="A2529" i="19"/>
  <c r="A2528" i="19"/>
  <c r="A2527" i="19"/>
  <c r="A2526" i="19"/>
  <c r="A2525" i="19"/>
  <c r="A2524" i="19"/>
  <c r="A2523" i="19"/>
  <c r="A2522" i="19"/>
  <c r="A2521" i="19"/>
  <c r="A2520" i="19"/>
  <c r="A2519" i="19"/>
  <c r="A2518" i="19"/>
  <c r="A2517" i="19"/>
  <c r="A2516" i="19"/>
  <c r="A2515" i="19"/>
  <c r="A2514" i="19"/>
  <c r="A2513" i="19"/>
  <c r="A2512" i="19"/>
  <c r="A2511" i="19"/>
  <c r="A2510" i="19"/>
  <c r="A2509" i="19"/>
  <c r="A2508" i="19"/>
  <c r="A2507" i="19"/>
  <c r="A2506" i="19"/>
  <c r="A2505" i="19"/>
  <c r="A2504" i="19"/>
  <c r="A2503" i="19"/>
  <c r="A2502" i="19"/>
  <c r="A2501" i="19"/>
  <c r="A2500" i="19"/>
  <c r="A2499" i="19"/>
  <c r="A2498" i="19"/>
  <c r="A2497" i="19"/>
  <c r="A2496" i="19"/>
  <c r="A2495" i="19"/>
  <c r="A2494" i="19"/>
  <c r="A2493" i="19"/>
  <c r="A2492" i="19"/>
  <c r="A2491" i="19"/>
  <c r="A2490" i="19"/>
  <c r="A2489" i="19"/>
  <c r="A2488" i="19"/>
  <c r="A2487" i="19"/>
  <c r="A2486" i="19"/>
  <c r="A2485" i="19"/>
  <c r="A2484" i="19"/>
  <c r="A2483" i="19"/>
  <c r="A2482" i="19"/>
  <c r="A2481" i="19"/>
  <c r="A2480" i="19"/>
  <c r="A2479" i="19"/>
  <c r="A2478" i="19"/>
  <c r="A2477" i="19"/>
  <c r="A2476" i="19"/>
  <c r="A2475" i="19"/>
  <c r="A2474" i="19"/>
  <c r="A2473" i="19"/>
  <c r="A2472" i="19"/>
  <c r="A2471" i="19"/>
  <c r="A2470" i="19"/>
  <c r="A2469" i="19"/>
  <c r="A2468" i="19"/>
  <c r="A2467" i="19"/>
  <c r="A2466" i="19"/>
  <c r="A2465" i="19"/>
  <c r="A2464" i="19"/>
  <c r="A2463" i="19"/>
  <c r="A2462" i="19"/>
  <c r="A2461" i="19"/>
  <c r="A2460" i="19"/>
  <c r="A2424" i="19"/>
  <c r="A2423" i="19"/>
  <c r="A2422" i="19"/>
  <c r="A2421" i="19"/>
  <c r="A2420" i="19"/>
  <c r="A2419" i="19"/>
  <c r="A2418" i="19"/>
  <c r="A2417" i="19"/>
  <c r="A2416" i="19"/>
  <c r="A2415" i="19"/>
  <c r="A2414" i="19"/>
  <c r="A2413" i="19"/>
  <c r="A2412" i="19"/>
  <c r="A2411" i="19"/>
  <c r="A2410" i="19"/>
  <c r="A2409" i="19"/>
  <c r="A2408" i="19"/>
  <c r="A2407" i="19"/>
  <c r="A2406" i="19"/>
  <c r="A2405" i="19"/>
  <c r="A2404" i="19"/>
  <c r="A2403" i="19"/>
  <c r="A2402" i="19"/>
  <c r="A2401" i="19"/>
  <c r="A2400" i="19"/>
  <c r="A2399" i="19"/>
  <c r="A2398" i="19"/>
  <c r="A2397" i="19"/>
  <c r="A2396" i="19"/>
  <c r="A2395" i="19"/>
  <c r="A2394" i="19"/>
  <c r="A2393" i="19"/>
  <c r="A2392" i="19"/>
  <c r="A2391" i="19"/>
  <c r="A2390" i="19"/>
  <c r="A2389" i="19"/>
  <c r="A2388" i="19"/>
  <c r="A2387" i="19"/>
  <c r="A2386" i="19"/>
  <c r="A2385" i="19"/>
  <c r="A2384" i="19"/>
  <c r="A2383" i="19"/>
  <c r="A2382" i="19"/>
  <c r="A2381" i="19"/>
  <c r="A2380" i="19"/>
  <c r="A2379" i="19"/>
  <c r="A2378" i="19"/>
  <c r="A2377" i="19"/>
  <c r="A2376" i="19"/>
  <c r="A2375" i="19"/>
  <c r="A2374" i="19"/>
  <c r="A2373" i="19"/>
  <c r="A2372" i="19"/>
  <c r="A2371" i="19"/>
  <c r="A2370" i="19"/>
  <c r="A2369" i="19"/>
  <c r="A2368" i="19"/>
  <c r="A2367" i="19"/>
  <c r="A2366" i="19"/>
  <c r="A2365" i="19"/>
  <c r="A2364" i="19"/>
  <c r="A2363" i="19"/>
  <c r="A2362" i="19"/>
  <c r="A2361" i="19"/>
  <c r="A2360" i="19"/>
  <c r="A2359" i="19"/>
  <c r="A2358" i="19"/>
  <c r="A2357" i="19"/>
  <c r="A2356" i="19"/>
  <c r="A2355" i="19"/>
  <c r="A2354" i="19"/>
  <c r="A2282" i="19"/>
  <c r="A2281" i="19"/>
  <c r="A2280" i="19"/>
  <c r="A2279" i="19"/>
  <c r="A2278" i="19"/>
  <c r="A2277" i="19"/>
  <c r="A2276" i="19"/>
  <c r="A2275" i="19"/>
  <c r="A2274" i="19"/>
  <c r="A2273" i="19"/>
  <c r="A2272" i="19"/>
  <c r="A2271" i="19"/>
  <c r="A2270" i="19"/>
  <c r="A2269" i="19"/>
  <c r="A2268" i="19"/>
  <c r="A2267" i="19"/>
  <c r="A2266" i="19"/>
  <c r="A2265" i="19"/>
  <c r="A2264" i="19"/>
  <c r="A2263" i="19"/>
  <c r="A2262" i="19"/>
  <c r="A2261" i="19"/>
  <c r="A2260" i="19"/>
  <c r="A2259" i="19"/>
  <c r="A2258" i="19"/>
  <c r="A2257" i="19"/>
  <c r="A2256" i="19"/>
  <c r="A2255" i="19"/>
  <c r="A2254" i="19"/>
  <c r="A2253" i="19"/>
  <c r="A2252" i="19"/>
  <c r="A2251" i="19"/>
  <c r="A2250" i="19"/>
  <c r="A2249" i="19"/>
  <c r="A2248" i="19"/>
  <c r="A2247" i="19"/>
  <c r="A2246" i="19"/>
  <c r="A2245" i="19"/>
  <c r="A2244" i="19"/>
  <c r="A2243" i="19"/>
  <c r="A2242" i="19"/>
  <c r="A2241" i="19"/>
  <c r="A2240" i="19"/>
  <c r="A2239" i="19"/>
  <c r="A2238" i="19"/>
  <c r="A2237" i="19"/>
  <c r="A2236" i="19"/>
  <c r="A2235" i="19"/>
  <c r="A2234" i="19"/>
  <c r="A2233" i="19"/>
  <c r="A2232" i="19"/>
  <c r="A2231" i="19"/>
  <c r="A2230" i="19"/>
  <c r="A2229" i="19"/>
  <c r="A2228" i="19"/>
  <c r="A2227" i="19"/>
  <c r="A2226" i="19"/>
  <c r="A2225" i="19"/>
  <c r="A2224" i="19"/>
  <c r="A2223" i="19"/>
  <c r="A2222" i="19"/>
  <c r="A2221" i="19"/>
  <c r="A2220" i="19"/>
  <c r="A2219" i="19"/>
  <c r="A2218" i="19"/>
  <c r="A2217" i="19"/>
  <c r="A2216" i="19"/>
  <c r="A2215" i="19"/>
  <c r="A2214" i="19"/>
  <c r="A2213" i="19"/>
  <c r="A2212" i="19"/>
  <c r="A2211" i="19"/>
  <c r="A2210" i="19"/>
  <c r="A2209" i="19"/>
  <c r="A2208" i="19"/>
  <c r="A2207" i="19"/>
  <c r="A2206" i="19"/>
  <c r="A2205" i="19"/>
  <c r="A2204" i="19"/>
  <c r="A2203" i="19"/>
  <c r="A2202" i="19"/>
  <c r="A2201" i="19"/>
  <c r="A2200" i="19"/>
  <c r="A2199" i="19"/>
  <c r="A2198" i="19"/>
  <c r="A2197" i="19"/>
  <c r="A2196" i="19"/>
  <c r="A2195" i="19"/>
  <c r="A2194" i="19"/>
  <c r="A2193" i="19"/>
  <c r="A2192" i="19"/>
  <c r="A2191" i="19"/>
  <c r="A2190" i="19"/>
  <c r="A2189" i="19"/>
  <c r="A2188" i="19"/>
  <c r="A2187" i="19"/>
  <c r="A2186" i="19"/>
  <c r="A2185" i="19"/>
  <c r="A2184" i="19"/>
  <c r="A2183" i="19"/>
  <c r="A2182" i="19"/>
  <c r="A2181" i="19"/>
  <c r="A2180" i="19"/>
  <c r="A2179" i="19"/>
  <c r="A2178" i="19"/>
  <c r="A2176" i="19"/>
  <c r="A2175" i="19"/>
  <c r="A2174" i="19"/>
  <c r="A2173" i="19"/>
  <c r="A2172" i="19"/>
  <c r="A2171" i="19"/>
  <c r="A2170" i="19"/>
  <c r="A2169" i="19"/>
  <c r="A2168" i="19"/>
  <c r="A2167" i="19"/>
  <c r="A2166" i="19"/>
  <c r="A2165" i="19"/>
  <c r="A2164" i="19"/>
  <c r="A2163" i="19"/>
  <c r="A2162" i="19"/>
  <c r="A2161" i="19"/>
  <c r="A2160" i="19"/>
  <c r="A2159" i="19"/>
  <c r="A2158" i="19"/>
  <c r="A2157" i="19"/>
  <c r="A2156" i="19"/>
  <c r="A2155" i="19"/>
  <c r="A2154" i="19"/>
  <c r="A2153" i="19"/>
  <c r="A2152" i="19"/>
  <c r="A2151" i="19"/>
  <c r="A2150" i="19"/>
  <c r="A2149" i="19"/>
  <c r="A2148" i="19"/>
  <c r="A2147" i="19"/>
  <c r="A2146" i="19"/>
  <c r="A2145" i="19"/>
  <c r="A2144" i="19"/>
  <c r="A2143" i="19"/>
  <c r="A2142" i="19"/>
  <c r="A2141" i="19"/>
  <c r="A2140" i="19"/>
  <c r="A2139" i="19"/>
  <c r="A2138" i="19"/>
  <c r="A2137" i="19"/>
  <c r="A2136" i="19"/>
  <c r="A2135" i="19"/>
  <c r="A2134" i="19"/>
  <c r="A2133" i="19"/>
  <c r="A2132" i="19"/>
  <c r="A2131" i="19"/>
  <c r="A2130" i="19"/>
  <c r="A2129" i="19"/>
  <c r="A2128" i="19"/>
  <c r="A2127" i="19"/>
  <c r="A2126" i="19"/>
  <c r="A2125" i="19"/>
  <c r="A2124" i="19"/>
  <c r="A2123" i="19"/>
  <c r="A2122" i="19"/>
  <c r="A2121" i="19"/>
  <c r="A2120" i="19"/>
  <c r="A2119" i="19"/>
  <c r="A2118" i="19"/>
  <c r="A2117" i="19"/>
  <c r="A2116" i="19"/>
  <c r="A2115" i="19"/>
  <c r="A2114" i="19"/>
  <c r="A2113" i="19"/>
  <c r="A2112" i="19"/>
  <c r="A2111" i="19"/>
  <c r="A2110" i="19"/>
  <c r="A2109" i="19"/>
  <c r="A2108" i="19"/>
  <c r="A2107" i="19"/>
  <c r="A2106" i="19"/>
  <c r="A2105" i="19"/>
  <c r="A2104" i="19"/>
  <c r="A2103" i="19"/>
  <c r="A2102" i="19"/>
  <c r="A2101" i="19"/>
  <c r="A2100" i="19"/>
  <c r="A2099" i="19"/>
  <c r="A2098" i="19"/>
  <c r="A2097" i="19"/>
  <c r="A2096" i="19"/>
  <c r="A2095" i="19"/>
  <c r="A2094" i="19"/>
  <c r="A2093" i="19"/>
  <c r="A2092" i="19"/>
  <c r="A2091" i="19"/>
  <c r="A2090" i="19"/>
  <c r="A2089" i="19"/>
  <c r="A2088" i="19"/>
  <c r="A2087" i="19"/>
  <c r="A2086" i="19"/>
  <c r="A2085" i="19"/>
  <c r="A2084" i="19"/>
  <c r="A2083" i="19"/>
  <c r="A2082" i="19"/>
  <c r="A2081" i="19"/>
  <c r="A2080" i="19"/>
  <c r="A2079" i="19"/>
  <c r="A2078" i="19"/>
  <c r="A2077" i="19"/>
  <c r="A2076" i="19"/>
  <c r="A2075" i="19"/>
  <c r="A2074" i="19"/>
  <c r="A2073" i="19"/>
  <c r="A2072" i="19"/>
  <c r="A2071" i="19"/>
  <c r="A2070" i="19"/>
  <c r="A2069" i="19"/>
  <c r="A2068" i="19"/>
  <c r="A2067" i="19"/>
  <c r="A2066" i="19"/>
  <c r="A2065" i="19"/>
  <c r="A2064" i="19"/>
  <c r="A2063" i="19"/>
  <c r="A2062" i="19"/>
  <c r="A2061" i="19"/>
  <c r="A2060" i="19"/>
  <c r="A2059" i="19"/>
  <c r="A2058" i="19"/>
  <c r="A2057" i="19"/>
  <c r="A2056" i="19"/>
  <c r="A2055" i="19"/>
  <c r="A2054" i="19"/>
  <c r="A2053" i="19"/>
  <c r="A2052" i="19"/>
  <c r="A2051" i="19"/>
  <c r="A2050" i="19"/>
  <c r="A2049" i="19"/>
  <c r="A2048" i="19"/>
  <c r="A2047" i="19"/>
  <c r="A2046" i="19"/>
  <c r="A2045" i="19"/>
  <c r="A2044" i="19"/>
  <c r="A2043" i="19"/>
  <c r="A2042" i="19"/>
  <c r="A2041" i="19"/>
  <c r="A2040" i="19"/>
  <c r="A2039" i="19"/>
  <c r="A2038" i="19"/>
  <c r="A2037" i="19"/>
  <c r="A2036" i="19"/>
  <c r="A2035" i="19"/>
  <c r="A2034" i="19"/>
  <c r="A2033" i="19"/>
  <c r="A2032" i="19"/>
  <c r="A2031" i="19"/>
  <c r="A2030" i="19"/>
  <c r="A2029" i="19"/>
  <c r="A2028" i="19"/>
  <c r="A2027" i="19"/>
  <c r="A2026" i="19"/>
  <c r="A2025" i="19"/>
  <c r="A2024" i="19"/>
  <c r="A2023" i="19"/>
  <c r="A2022" i="19"/>
  <c r="A2021" i="19"/>
  <c r="A2020" i="19"/>
  <c r="A2019" i="19"/>
  <c r="A2018" i="19"/>
  <c r="A2017" i="19"/>
  <c r="A2016" i="19"/>
  <c r="A2015" i="19"/>
  <c r="A2014" i="19"/>
  <c r="A2013" i="19"/>
  <c r="A2012" i="19"/>
  <c r="A2011" i="19"/>
  <c r="A2010" i="19"/>
  <c r="A2009" i="19"/>
  <c r="A2008" i="19"/>
  <c r="A2007" i="19"/>
  <c r="A2006" i="19"/>
  <c r="A2005" i="19"/>
  <c r="A2004" i="19"/>
  <c r="A2003" i="19"/>
  <c r="A2002" i="19"/>
  <c r="A2001" i="19"/>
  <c r="A2000" i="19"/>
  <c r="A1999" i="19"/>
  <c r="A1998" i="19"/>
  <c r="A1997" i="19"/>
  <c r="A1996" i="19"/>
  <c r="A1995" i="19"/>
  <c r="A1994" i="19"/>
  <c r="A1993" i="19"/>
  <c r="A1992" i="19"/>
  <c r="A1991" i="19"/>
  <c r="A1990" i="19"/>
  <c r="A1989" i="19"/>
  <c r="A1988" i="19"/>
  <c r="A1987" i="19"/>
  <c r="A1986" i="19"/>
  <c r="A1985" i="19"/>
  <c r="A1984" i="19"/>
  <c r="A1983" i="19"/>
  <c r="A1982" i="19"/>
  <c r="A1981" i="19"/>
  <c r="A1980" i="19"/>
  <c r="A1979" i="19"/>
  <c r="A1978" i="19"/>
  <c r="A1977" i="19"/>
  <c r="A1976" i="19"/>
  <c r="A1975" i="19"/>
  <c r="A1974" i="19"/>
  <c r="A1973" i="19"/>
  <c r="A1972" i="19"/>
  <c r="A1971" i="19"/>
  <c r="A1970" i="19"/>
  <c r="A1969" i="19"/>
  <c r="A1968" i="19"/>
  <c r="A1967" i="19"/>
  <c r="A1966" i="19"/>
  <c r="A1965" i="19"/>
  <c r="A1964" i="19"/>
  <c r="A1963" i="19"/>
  <c r="A1962" i="19"/>
  <c r="A1961" i="19"/>
  <c r="A1960" i="19"/>
  <c r="A1959" i="19"/>
  <c r="A1958" i="19"/>
  <c r="A1957" i="19"/>
  <c r="A1956" i="19"/>
  <c r="A1955" i="19"/>
  <c r="A1954" i="19"/>
  <c r="A1953" i="19"/>
  <c r="A1952" i="19"/>
  <c r="A1951" i="19"/>
  <c r="A1950" i="19"/>
  <c r="A1949" i="19"/>
  <c r="A1948" i="19"/>
  <c r="A1947" i="19"/>
  <c r="A1946" i="19"/>
  <c r="A1945" i="19"/>
  <c r="A1944" i="19"/>
  <c r="A1943" i="19"/>
  <c r="A1942" i="19"/>
  <c r="A1941" i="19"/>
  <c r="A1940" i="19"/>
  <c r="A1939" i="19"/>
  <c r="A1938" i="19"/>
  <c r="A1937" i="19"/>
  <c r="A1936" i="19"/>
  <c r="A1935" i="19"/>
  <c r="A1934" i="19"/>
  <c r="A1933" i="19"/>
  <c r="A1932" i="19"/>
  <c r="A1931" i="19"/>
  <c r="A1930" i="19"/>
  <c r="A1929" i="19"/>
  <c r="A1928" i="19"/>
  <c r="A1927" i="19"/>
  <c r="A1926" i="19"/>
  <c r="A1925" i="19"/>
  <c r="A1924" i="19"/>
  <c r="A1923" i="19"/>
  <c r="A1922" i="19"/>
  <c r="A1921" i="19"/>
  <c r="A1920" i="19"/>
  <c r="A1919" i="19"/>
  <c r="A1918" i="19"/>
  <c r="A1917" i="19"/>
  <c r="A1916" i="19"/>
  <c r="A1915" i="19"/>
  <c r="A1914" i="19"/>
  <c r="A1913" i="19"/>
  <c r="A1912" i="19"/>
  <c r="A1911" i="19"/>
  <c r="A1910" i="19"/>
  <c r="A1909" i="19"/>
  <c r="A1908" i="19"/>
  <c r="A1907" i="19"/>
  <c r="A1906" i="19"/>
  <c r="A1905" i="19"/>
  <c r="A1904" i="19"/>
  <c r="A1903" i="19"/>
  <c r="A1902" i="19"/>
  <c r="A1901" i="19"/>
  <c r="A1900" i="19"/>
  <c r="A1899" i="19"/>
  <c r="A1898" i="19"/>
  <c r="A1897" i="19"/>
  <c r="A1896" i="19"/>
  <c r="A1895" i="19"/>
  <c r="A1894" i="19"/>
  <c r="A1893" i="19"/>
  <c r="A1892" i="19"/>
  <c r="A1891" i="19"/>
  <c r="A1890" i="19"/>
  <c r="A1889" i="19"/>
  <c r="A1888" i="19"/>
  <c r="A1887" i="19"/>
  <c r="A1886" i="19"/>
  <c r="A1885" i="19"/>
  <c r="A1884" i="19"/>
  <c r="A1883" i="19"/>
  <c r="A1882" i="19"/>
  <c r="A1881" i="19"/>
  <c r="A1880" i="19"/>
  <c r="A1879" i="19"/>
  <c r="A1878" i="19"/>
  <c r="A1877" i="19"/>
  <c r="A1876" i="19"/>
  <c r="A1875" i="19"/>
  <c r="A1874" i="19"/>
  <c r="A1873" i="19"/>
  <c r="A1872" i="19"/>
  <c r="A1871" i="19"/>
  <c r="A1870" i="19"/>
  <c r="A1869" i="19"/>
  <c r="A1868" i="19"/>
  <c r="A1867" i="19"/>
  <c r="A1866" i="19"/>
  <c r="A1865" i="19"/>
  <c r="A1864" i="19"/>
  <c r="A1863" i="19"/>
  <c r="A1862" i="19"/>
  <c r="A1861" i="19"/>
  <c r="A1860" i="19"/>
  <c r="A1859" i="19"/>
  <c r="A1858" i="19"/>
  <c r="A1857" i="19"/>
  <c r="A1856" i="19"/>
  <c r="A1855" i="19"/>
  <c r="A1854" i="19"/>
  <c r="A1853" i="19"/>
  <c r="A1852" i="19"/>
  <c r="A1851" i="19"/>
  <c r="A1850" i="19"/>
  <c r="A1849" i="19"/>
  <c r="A1848" i="19"/>
  <c r="A1847" i="19"/>
  <c r="A1846" i="19"/>
  <c r="A1845" i="19"/>
  <c r="A1844" i="19"/>
  <c r="A1843" i="19"/>
  <c r="A1842" i="19"/>
  <c r="A1841" i="19"/>
  <c r="A1840" i="19"/>
  <c r="A1839" i="19"/>
  <c r="A1838" i="19"/>
  <c r="A1837" i="19"/>
  <c r="A1836" i="19"/>
  <c r="A1835" i="19"/>
  <c r="A1834" i="19"/>
  <c r="A1833" i="19"/>
  <c r="A1832" i="19"/>
  <c r="A1831" i="19"/>
  <c r="A1830" i="19"/>
  <c r="A1829" i="19"/>
  <c r="A1828" i="19"/>
  <c r="A1827" i="19"/>
  <c r="A1826" i="19"/>
  <c r="A1824" i="19"/>
  <c r="A1823" i="19"/>
  <c r="A1822" i="19"/>
  <c r="A1821" i="19"/>
  <c r="A1820" i="19"/>
  <c r="A1819" i="19"/>
  <c r="A1818" i="19"/>
  <c r="A1817" i="19"/>
  <c r="A1816" i="19"/>
  <c r="A1815" i="19"/>
  <c r="A1814" i="19"/>
  <c r="A1813" i="19"/>
  <c r="A1812" i="19"/>
  <c r="A1811" i="19"/>
  <c r="A1810" i="19"/>
  <c r="A1809" i="19"/>
  <c r="A1808" i="19"/>
  <c r="A1807" i="19"/>
  <c r="A1806" i="19"/>
  <c r="A1805" i="19"/>
  <c r="A1804" i="19"/>
  <c r="A1803" i="19"/>
  <c r="A1802" i="19"/>
  <c r="A1801" i="19"/>
  <c r="A1800" i="19"/>
  <c r="A1799" i="19"/>
  <c r="A1798" i="19"/>
  <c r="A1797" i="19"/>
  <c r="A1796" i="19"/>
  <c r="A1795" i="19"/>
  <c r="A1794" i="19"/>
  <c r="A1793" i="19"/>
  <c r="A1792" i="19"/>
  <c r="A1791" i="19"/>
  <c r="A1790" i="19"/>
  <c r="A1789" i="19"/>
  <c r="A1788" i="19"/>
  <c r="A1787" i="19"/>
  <c r="A1786" i="19"/>
  <c r="A1785" i="19"/>
  <c r="A1784" i="19"/>
  <c r="A1783" i="19"/>
  <c r="A1782" i="19"/>
  <c r="A1781" i="19"/>
  <c r="A1780" i="19"/>
  <c r="A1779" i="19"/>
  <c r="A1778" i="19"/>
  <c r="A1777" i="19"/>
  <c r="A1776" i="19"/>
  <c r="A1775" i="19"/>
  <c r="A1774" i="19"/>
  <c r="A1773" i="19"/>
  <c r="A1772" i="19"/>
  <c r="A1771" i="19"/>
  <c r="A1770" i="19"/>
  <c r="A1769" i="19"/>
  <c r="A1768" i="19"/>
  <c r="A1767" i="19"/>
  <c r="A1766" i="19"/>
  <c r="A1765" i="19"/>
  <c r="A1764" i="19"/>
  <c r="A1763" i="19"/>
  <c r="A1762" i="19"/>
  <c r="A1761" i="19"/>
  <c r="A1760" i="19"/>
  <c r="A1759" i="19"/>
  <c r="A1758" i="19"/>
  <c r="A1757" i="19"/>
  <c r="A1756" i="19"/>
  <c r="A1755" i="19"/>
  <c r="A1754" i="19"/>
  <c r="A1753" i="19"/>
  <c r="A1752" i="19"/>
  <c r="A1751" i="19"/>
  <c r="A1750" i="19"/>
  <c r="A1749" i="19"/>
  <c r="A1748" i="19"/>
  <c r="A1747" i="19"/>
  <c r="A1746" i="19"/>
  <c r="A1745" i="19"/>
  <c r="A1744" i="19"/>
  <c r="A1743" i="19"/>
  <c r="A1742" i="19"/>
  <c r="A1741" i="19"/>
  <c r="A1740" i="19"/>
  <c r="A1739" i="19"/>
  <c r="A1738" i="19"/>
  <c r="A1737" i="19"/>
  <c r="A1736" i="19"/>
  <c r="A1735" i="19"/>
  <c r="A1734" i="19"/>
  <c r="A1733" i="19"/>
  <c r="A1732" i="19"/>
  <c r="A1731" i="19"/>
  <c r="A1730" i="19"/>
  <c r="A1729" i="19"/>
  <c r="A1728" i="19"/>
  <c r="A1727" i="19"/>
  <c r="A1726" i="19"/>
  <c r="A1725" i="19"/>
  <c r="A1724" i="19"/>
  <c r="A1723" i="19"/>
  <c r="A1722" i="19"/>
  <c r="A1721" i="19"/>
  <c r="A1720" i="19"/>
  <c r="A1719" i="19"/>
  <c r="A1718" i="19"/>
  <c r="A1717" i="19"/>
  <c r="A1716" i="19"/>
  <c r="A1715" i="19"/>
  <c r="A1714" i="19"/>
  <c r="A1713" i="19"/>
  <c r="A1712" i="19"/>
  <c r="A1711" i="19"/>
  <c r="A1710" i="19"/>
  <c r="A1709" i="19"/>
  <c r="A1708" i="19"/>
  <c r="A1707" i="19"/>
  <c r="A1706" i="19"/>
  <c r="A1705" i="19"/>
  <c r="A1704" i="19"/>
  <c r="A1703" i="19"/>
  <c r="A1702" i="19"/>
  <c r="A1701" i="19"/>
  <c r="A1700" i="19"/>
  <c r="A1699" i="19"/>
  <c r="A1698" i="19"/>
  <c r="A1697" i="19"/>
  <c r="A1696" i="19"/>
  <c r="A1695" i="19"/>
  <c r="A1694" i="19"/>
  <c r="A1693" i="19"/>
  <c r="A1692" i="19"/>
  <c r="A1691" i="19"/>
  <c r="A1690" i="19"/>
  <c r="A1689" i="19"/>
  <c r="A1688" i="19"/>
  <c r="A1687" i="19"/>
  <c r="A1686" i="19"/>
  <c r="A1685" i="19"/>
  <c r="A1684" i="19"/>
  <c r="A1683" i="19"/>
  <c r="A1682" i="19"/>
  <c r="A1681" i="19"/>
  <c r="A1680" i="19"/>
  <c r="A1679" i="19"/>
  <c r="A1678" i="19"/>
  <c r="A1677" i="19"/>
  <c r="A1676" i="19"/>
  <c r="A1675" i="19"/>
  <c r="A1674" i="19"/>
  <c r="A1673" i="19"/>
  <c r="A1672" i="19"/>
  <c r="A1671" i="19"/>
  <c r="A1670" i="19"/>
  <c r="A1669" i="19"/>
  <c r="A1668" i="19"/>
  <c r="A1667" i="19"/>
  <c r="A1666" i="19"/>
  <c r="A1665" i="19"/>
  <c r="A1664" i="19"/>
  <c r="A1663" i="19"/>
  <c r="A1662" i="19"/>
  <c r="A1661" i="19"/>
  <c r="A1660" i="19"/>
  <c r="A1659" i="19"/>
  <c r="A1658" i="19"/>
  <c r="A1657" i="19"/>
  <c r="A1656" i="19"/>
  <c r="A1655" i="19"/>
  <c r="A1654" i="19"/>
  <c r="A1653" i="19"/>
  <c r="A1652" i="19"/>
  <c r="A1651" i="19"/>
  <c r="A1650" i="19"/>
  <c r="A1649" i="19"/>
  <c r="A1648" i="19"/>
  <c r="A1647" i="19"/>
  <c r="A1646" i="19"/>
  <c r="A1645" i="19"/>
  <c r="A1644" i="19"/>
  <c r="A1643" i="19"/>
  <c r="A1642" i="19"/>
  <c r="A1641" i="19"/>
  <c r="A1640" i="19"/>
  <c r="A1639" i="19"/>
  <c r="A1638" i="19"/>
  <c r="A1637" i="19"/>
  <c r="A1636" i="19"/>
  <c r="A1635" i="19"/>
  <c r="A1634" i="19"/>
  <c r="A1633" i="19"/>
  <c r="A1632" i="19"/>
  <c r="A1631" i="19"/>
  <c r="A1630" i="19"/>
  <c r="A1629" i="19"/>
  <c r="A1628" i="19"/>
  <c r="A1627" i="19"/>
  <c r="A1626" i="19"/>
  <c r="A1625" i="19"/>
  <c r="A1624" i="19"/>
  <c r="A1623" i="19"/>
  <c r="A1622" i="19"/>
  <c r="A1621" i="19"/>
  <c r="A1620" i="19"/>
  <c r="A1619" i="19"/>
  <c r="A1618" i="19"/>
  <c r="A1617" i="19"/>
  <c r="A1616" i="19"/>
  <c r="A1615" i="19"/>
  <c r="A1614" i="19"/>
  <c r="A1613" i="19"/>
  <c r="A1612" i="19"/>
  <c r="A1611" i="19"/>
  <c r="A1610" i="19"/>
  <c r="A1609" i="19"/>
  <c r="A1608" i="19"/>
  <c r="A1607" i="19"/>
  <c r="A1606" i="19"/>
  <c r="A1605" i="19"/>
  <c r="A1604" i="19"/>
  <c r="A1603" i="19"/>
  <c r="A1602" i="19"/>
  <c r="A1601" i="19"/>
  <c r="A1600" i="19"/>
  <c r="A1599" i="19"/>
  <c r="A1598" i="19"/>
  <c r="A1597" i="19"/>
  <c r="A1596" i="19"/>
  <c r="A1595" i="19"/>
  <c r="A1594" i="19"/>
  <c r="A1593" i="19"/>
  <c r="A1592" i="19"/>
  <c r="A1591" i="19"/>
  <c r="A1590" i="19"/>
  <c r="A1589" i="19"/>
  <c r="A1588" i="19"/>
  <c r="A1587" i="19"/>
  <c r="A1586" i="19"/>
  <c r="A1585" i="19"/>
  <c r="A1584" i="19"/>
  <c r="A1583" i="19"/>
  <c r="A1582" i="19"/>
  <c r="A1581" i="19"/>
  <c r="A1580" i="19"/>
  <c r="A1579" i="19"/>
  <c r="A1578" i="19"/>
  <c r="A1577" i="19"/>
  <c r="A1576" i="19"/>
  <c r="A1575" i="19"/>
  <c r="A1574" i="19"/>
  <c r="A1573" i="19"/>
  <c r="A1572" i="19"/>
  <c r="A1571" i="19"/>
  <c r="A1570" i="19"/>
  <c r="A1569" i="19"/>
  <c r="A1568" i="19"/>
  <c r="A1567" i="19"/>
  <c r="A1566" i="19"/>
  <c r="A1565" i="19"/>
  <c r="A1564" i="19"/>
  <c r="A1563" i="19"/>
  <c r="A1562" i="19"/>
  <c r="A1561" i="19"/>
  <c r="A1560" i="19"/>
  <c r="A1559" i="19"/>
  <c r="A1558" i="19"/>
  <c r="A1557" i="19"/>
  <c r="A1556" i="19"/>
  <c r="A1555" i="19"/>
  <c r="A1554" i="19"/>
  <c r="A1553" i="19"/>
  <c r="A1552" i="19"/>
  <c r="A1551" i="19"/>
  <c r="A1550" i="19"/>
  <c r="A1549" i="19"/>
  <c r="A1548" i="19"/>
  <c r="A1547" i="19"/>
  <c r="A1546" i="19"/>
  <c r="A1545" i="19"/>
  <c r="A1544" i="19"/>
  <c r="A1543" i="19"/>
  <c r="A1542" i="19"/>
  <c r="A1541" i="19"/>
  <c r="A1540" i="19"/>
  <c r="A1539" i="19"/>
  <c r="A1538" i="19"/>
  <c r="A1537" i="19"/>
  <c r="A1536" i="19"/>
  <c r="A1535" i="19"/>
  <c r="A1534" i="19"/>
  <c r="A1533" i="19"/>
  <c r="A1532" i="19"/>
  <c r="A1531" i="19"/>
  <c r="A1530" i="19"/>
  <c r="A1529" i="19"/>
  <c r="A1528" i="19"/>
  <c r="A1527" i="19"/>
  <c r="A1526" i="19"/>
  <c r="A1525" i="19"/>
  <c r="A1524" i="19"/>
  <c r="A1523" i="19"/>
  <c r="A1522" i="19"/>
  <c r="A1521" i="19"/>
  <c r="A1520" i="19"/>
  <c r="A1519" i="19"/>
  <c r="A1518" i="19"/>
  <c r="A1517" i="19"/>
  <c r="A1516" i="19"/>
  <c r="A1515" i="19"/>
  <c r="A1514" i="19"/>
  <c r="A1513" i="19"/>
  <c r="A1512" i="19"/>
  <c r="A1511" i="19"/>
  <c r="A1510" i="19"/>
  <c r="A1509" i="19"/>
  <c r="A1508" i="19"/>
  <c r="A1507" i="19"/>
  <c r="A1506" i="19"/>
  <c r="A1505" i="19"/>
  <c r="A1504" i="19"/>
  <c r="A1503" i="19"/>
  <c r="A1502" i="19"/>
  <c r="A1501" i="19"/>
  <c r="A1500" i="19"/>
  <c r="A1499" i="19"/>
  <c r="A1498" i="19"/>
  <c r="A1497" i="19"/>
  <c r="A1496" i="19"/>
  <c r="A1495" i="19"/>
  <c r="A1494" i="19"/>
  <c r="A1493" i="19"/>
  <c r="A1492" i="19"/>
  <c r="A1491" i="19"/>
  <c r="A1490" i="19"/>
  <c r="A1489" i="19"/>
  <c r="A1488" i="19"/>
  <c r="A1487" i="19"/>
  <c r="A1486" i="19"/>
  <c r="A1485" i="19"/>
  <c r="A1484" i="19"/>
  <c r="A1483" i="19"/>
  <c r="A1482" i="19"/>
  <c r="A1481" i="19"/>
  <c r="A1480" i="19"/>
  <c r="A1479" i="19"/>
  <c r="A1478" i="19"/>
  <c r="A1477" i="19"/>
  <c r="A1476" i="19"/>
  <c r="A1475" i="19"/>
  <c r="A1474" i="19"/>
  <c r="A1473" i="19"/>
  <c r="A1472" i="19"/>
  <c r="A1471" i="19"/>
  <c r="A1470" i="19"/>
  <c r="A1469" i="19"/>
  <c r="A1468" i="19"/>
  <c r="A1467" i="19"/>
  <c r="A1466" i="19"/>
  <c r="A1465" i="19"/>
  <c r="A1464" i="19"/>
  <c r="A1463" i="19"/>
  <c r="A1462" i="19"/>
  <c r="A1461" i="19"/>
  <c r="A1460" i="19"/>
  <c r="A1459" i="19"/>
  <c r="A1458" i="19"/>
  <c r="A1457" i="19"/>
  <c r="A1456" i="19"/>
  <c r="A1455" i="19"/>
  <c r="A1454" i="19"/>
  <c r="A1453" i="19"/>
  <c r="A1452" i="19"/>
  <c r="A1451" i="19"/>
  <c r="A1450" i="19"/>
  <c r="A1449" i="19"/>
  <c r="A1448" i="19"/>
  <c r="A1447" i="19"/>
  <c r="A1446" i="19"/>
  <c r="A1445" i="19"/>
  <c r="A1444" i="19"/>
  <c r="A1443" i="19"/>
  <c r="A1442" i="19"/>
  <c r="A1441" i="19"/>
  <c r="A1440" i="19"/>
  <c r="A1439" i="19"/>
  <c r="A1438" i="19"/>
  <c r="A1437" i="19"/>
  <c r="A1436" i="19"/>
  <c r="A1435" i="19"/>
  <c r="A1434" i="19"/>
  <c r="A1433" i="19"/>
  <c r="A1432" i="19"/>
  <c r="A1431" i="19"/>
  <c r="A1430" i="19"/>
  <c r="A1429" i="19"/>
  <c r="A1428" i="19"/>
  <c r="A1427" i="19"/>
  <c r="A1426" i="19"/>
  <c r="A1425" i="19"/>
  <c r="A1424" i="19"/>
  <c r="A1423" i="19"/>
  <c r="A1422" i="19"/>
  <c r="A1421" i="19"/>
  <c r="A1420" i="19"/>
  <c r="A1419" i="19"/>
  <c r="A1418" i="19"/>
  <c r="A1417" i="19"/>
  <c r="A1416" i="19"/>
  <c r="A1415" i="19"/>
  <c r="A1414" i="19"/>
  <c r="A1413" i="19"/>
  <c r="A1412" i="19"/>
  <c r="A1411" i="19"/>
  <c r="A1410" i="19"/>
  <c r="A1409" i="19"/>
  <c r="A1408" i="19"/>
  <c r="A1407" i="19"/>
  <c r="A1406" i="19"/>
  <c r="A1405" i="19"/>
  <c r="A1404" i="19"/>
  <c r="A948" i="19"/>
  <c r="A947" i="19"/>
  <c r="A946" i="19"/>
  <c r="A945" i="19"/>
  <c r="A944" i="19"/>
  <c r="A943" i="19"/>
  <c r="A942" i="19"/>
  <c r="A941" i="19"/>
  <c r="A940" i="19"/>
  <c r="A939" i="19"/>
  <c r="A938" i="19"/>
  <c r="A937" i="19"/>
  <c r="A936" i="19"/>
  <c r="A935" i="19"/>
  <c r="A934" i="19"/>
  <c r="A933" i="19"/>
  <c r="A932" i="19"/>
  <c r="A931" i="19"/>
  <c r="A930" i="19"/>
  <c r="A929" i="19"/>
  <c r="A928" i="19"/>
  <c r="A927" i="19"/>
  <c r="A926" i="19"/>
  <c r="A925" i="19"/>
  <c r="A924" i="19"/>
  <c r="A923" i="19"/>
  <c r="A922" i="19"/>
  <c r="A921" i="19"/>
  <c r="A920" i="19"/>
  <c r="A919" i="19"/>
  <c r="A918" i="19"/>
  <c r="A917" i="19"/>
  <c r="A916" i="19"/>
  <c r="A915" i="19"/>
  <c r="A914" i="19"/>
  <c r="A913" i="19"/>
  <c r="A912" i="19"/>
  <c r="A911" i="19"/>
  <c r="A910" i="19"/>
  <c r="A909" i="19"/>
  <c r="A908" i="19"/>
  <c r="A907" i="19"/>
  <c r="A906" i="19"/>
  <c r="A905" i="19"/>
  <c r="A904" i="19"/>
  <c r="A903" i="19"/>
  <c r="A902" i="19"/>
  <c r="A901" i="19"/>
  <c r="A900" i="19"/>
  <c r="A899" i="19"/>
  <c r="A898" i="19"/>
  <c r="A897" i="19"/>
  <c r="A896" i="19"/>
  <c r="A895" i="19"/>
  <c r="A894" i="19"/>
  <c r="A893" i="19"/>
  <c r="A892" i="19"/>
  <c r="A891" i="19"/>
  <c r="A890" i="19"/>
  <c r="A889" i="19"/>
  <c r="A888" i="19"/>
  <c r="A887" i="19"/>
  <c r="A886" i="19"/>
  <c r="A885" i="19"/>
  <c r="A884" i="19"/>
  <c r="A883" i="19"/>
  <c r="A882" i="19"/>
  <c r="A881" i="19"/>
  <c r="A880" i="19"/>
  <c r="A879" i="19"/>
  <c r="A878" i="19"/>
  <c r="A877" i="19"/>
  <c r="A876" i="19"/>
  <c r="A875" i="19"/>
  <c r="A874" i="19"/>
  <c r="A873" i="19"/>
  <c r="A872" i="19"/>
  <c r="A871" i="19"/>
  <c r="A870" i="19"/>
  <c r="A869" i="19"/>
  <c r="A868" i="19"/>
  <c r="A867" i="19"/>
  <c r="A866" i="19"/>
  <c r="A865" i="19"/>
  <c r="A864" i="19"/>
  <c r="A863" i="19"/>
  <c r="A862" i="19"/>
  <c r="A861" i="19"/>
  <c r="A860" i="19"/>
  <c r="A859" i="19"/>
  <c r="A858" i="19"/>
  <c r="A857" i="19"/>
  <c r="A856" i="19"/>
  <c r="A855" i="19"/>
  <c r="A854" i="19"/>
  <c r="A853" i="19"/>
  <c r="A852" i="19"/>
  <c r="A851" i="19"/>
  <c r="A850" i="19"/>
  <c r="A849" i="19"/>
  <c r="A848" i="19"/>
  <c r="A847" i="19"/>
  <c r="A846" i="19"/>
  <c r="A845" i="19"/>
  <c r="A844" i="19"/>
  <c r="A843" i="19"/>
  <c r="A842" i="19"/>
  <c r="A841" i="19"/>
  <c r="A840" i="19"/>
  <c r="A839" i="19"/>
  <c r="A838" i="19"/>
  <c r="A837" i="19"/>
  <c r="A836" i="19"/>
  <c r="A835" i="19"/>
  <c r="A834" i="19"/>
  <c r="A833" i="19"/>
  <c r="A832" i="19"/>
  <c r="A831" i="19"/>
  <c r="A830" i="19"/>
  <c r="A829" i="19"/>
  <c r="A828" i="19"/>
  <c r="A827" i="19"/>
  <c r="A826" i="19"/>
  <c r="A825" i="19"/>
  <c r="A824" i="19"/>
  <c r="A823" i="19"/>
  <c r="A822" i="19"/>
  <c r="A821" i="19"/>
  <c r="A820" i="19"/>
  <c r="A819" i="19"/>
  <c r="A818" i="19"/>
  <c r="A817" i="19"/>
  <c r="A816" i="19"/>
  <c r="A815" i="19"/>
  <c r="A814" i="19"/>
  <c r="A813" i="19"/>
  <c r="A812" i="19"/>
  <c r="A811" i="19"/>
  <c r="A810" i="19"/>
  <c r="A809" i="19"/>
  <c r="A808" i="19"/>
  <c r="A807" i="19"/>
  <c r="A806" i="19"/>
  <c r="A805" i="19"/>
  <c r="A804" i="19"/>
  <c r="A803" i="19"/>
  <c r="A802" i="19"/>
  <c r="A801" i="19"/>
  <c r="A800" i="19"/>
  <c r="A799" i="19"/>
  <c r="A798" i="19"/>
  <c r="A797" i="19"/>
  <c r="A796" i="19"/>
  <c r="A795" i="19"/>
  <c r="A794" i="19"/>
  <c r="A793" i="19"/>
  <c r="A792" i="19"/>
  <c r="A791" i="19"/>
  <c r="A790" i="19"/>
  <c r="A789" i="19"/>
  <c r="A788" i="19"/>
  <c r="A787" i="19"/>
  <c r="A786" i="19"/>
  <c r="A785" i="19"/>
  <c r="A784" i="19"/>
  <c r="A783" i="19"/>
  <c r="A782" i="19"/>
  <c r="A781" i="19"/>
  <c r="A780" i="19"/>
  <c r="A779" i="19"/>
  <c r="A778" i="19"/>
  <c r="A777" i="19"/>
  <c r="A776" i="19"/>
  <c r="A775" i="19"/>
  <c r="A774" i="19"/>
  <c r="A773" i="19"/>
  <c r="A772" i="19"/>
  <c r="A771" i="19"/>
  <c r="A770" i="19"/>
  <c r="A769" i="19"/>
  <c r="A768" i="19"/>
  <c r="A767" i="19"/>
  <c r="A766" i="19"/>
  <c r="A765" i="19"/>
  <c r="A764" i="19"/>
  <c r="A763" i="19"/>
  <c r="A762" i="19"/>
  <c r="A761" i="19"/>
  <c r="A760" i="19"/>
  <c r="A759" i="19"/>
  <c r="A758" i="19"/>
  <c r="A757" i="19"/>
  <c r="A756" i="19"/>
  <c r="A755" i="19"/>
  <c r="A754" i="19"/>
  <c r="A753" i="19"/>
  <c r="A752" i="19"/>
  <c r="A751" i="19"/>
  <c r="A750" i="19"/>
  <c r="A749" i="19"/>
  <c r="A748" i="19"/>
  <c r="A747" i="19"/>
  <c r="A746" i="19"/>
  <c r="A745" i="19"/>
  <c r="A744" i="19"/>
  <c r="A743" i="19"/>
  <c r="A742" i="19"/>
  <c r="A741" i="19"/>
  <c r="A740" i="19"/>
  <c r="A739" i="19"/>
  <c r="A738" i="19"/>
  <c r="A737" i="19"/>
  <c r="A736" i="19"/>
  <c r="A735" i="19"/>
  <c r="A734" i="19"/>
  <c r="A733" i="19"/>
  <c r="A732" i="19"/>
  <c r="A731" i="19"/>
  <c r="A730" i="19"/>
  <c r="A729" i="19"/>
  <c r="A728" i="19"/>
  <c r="A727" i="19"/>
  <c r="A726" i="19"/>
  <c r="A725" i="19"/>
  <c r="A724" i="19"/>
  <c r="A723" i="19"/>
  <c r="A722" i="19"/>
  <c r="A721" i="19"/>
  <c r="A720" i="19"/>
  <c r="A719" i="19"/>
  <c r="A718" i="19"/>
  <c r="A717" i="19"/>
  <c r="A716" i="19"/>
  <c r="A715" i="19"/>
  <c r="A714" i="19"/>
  <c r="A713" i="19"/>
  <c r="A712" i="19"/>
  <c r="A711" i="19"/>
  <c r="A710" i="19"/>
  <c r="A709" i="19"/>
  <c r="A708" i="19"/>
  <c r="A707" i="19"/>
  <c r="A706" i="19"/>
  <c r="A705" i="19"/>
  <c r="A704" i="19"/>
  <c r="A703" i="19"/>
  <c r="A702" i="19"/>
  <c r="A701" i="19"/>
  <c r="A700" i="19"/>
  <c r="A699" i="19"/>
  <c r="A698" i="19"/>
  <c r="A697" i="19"/>
  <c r="A696" i="19"/>
  <c r="A695" i="19"/>
  <c r="A694" i="19"/>
  <c r="A693" i="19"/>
  <c r="A692" i="19"/>
  <c r="A691" i="19"/>
  <c r="A690" i="19"/>
  <c r="A689" i="19"/>
  <c r="A688" i="19"/>
  <c r="A687" i="19"/>
  <c r="A686" i="19"/>
  <c r="A685" i="19"/>
  <c r="A684" i="19"/>
  <c r="A683" i="19"/>
  <c r="A682" i="19"/>
  <c r="A681" i="19"/>
  <c r="A680" i="19"/>
  <c r="A679" i="19"/>
  <c r="A678" i="19"/>
  <c r="A677" i="19"/>
  <c r="A676" i="19"/>
  <c r="A675" i="19"/>
  <c r="A674" i="19"/>
  <c r="A673" i="19"/>
  <c r="A672" i="19"/>
  <c r="A671" i="19"/>
  <c r="A670" i="19"/>
  <c r="A669" i="19"/>
  <c r="A668" i="19"/>
  <c r="A667" i="19"/>
  <c r="A666" i="19"/>
  <c r="A665" i="19"/>
  <c r="A664" i="19"/>
  <c r="A663" i="19"/>
  <c r="A662" i="19"/>
  <c r="A661" i="19"/>
  <c r="A660" i="19"/>
  <c r="A659" i="19"/>
  <c r="A658" i="19"/>
  <c r="A657" i="19"/>
  <c r="A656" i="19"/>
  <c r="A655" i="19"/>
  <c r="A654" i="19"/>
  <c r="A653" i="19"/>
  <c r="A652" i="19"/>
  <c r="A651" i="19"/>
  <c r="A650" i="19"/>
  <c r="A649" i="19"/>
  <c r="A648" i="19"/>
  <c r="A647" i="19"/>
  <c r="A646" i="19"/>
  <c r="A645" i="19"/>
  <c r="A644" i="19"/>
  <c r="A643" i="19"/>
  <c r="A642" i="19"/>
  <c r="A641" i="19"/>
  <c r="A640" i="19"/>
  <c r="A639" i="19"/>
  <c r="A638" i="19"/>
  <c r="A637" i="19"/>
  <c r="A636" i="19"/>
  <c r="A635" i="19"/>
  <c r="A634" i="19"/>
  <c r="A633" i="19"/>
  <c r="A632" i="19"/>
  <c r="A631" i="19"/>
  <c r="A630" i="19"/>
  <c r="A629" i="19"/>
  <c r="A628" i="19"/>
  <c r="A627" i="19"/>
  <c r="A626" i="19"/>
  <c r="A625" i="19"/>
  <c r="A624" i="19"/>
  <c r="A623" i="19"/>
  <c r="A622" i="19"/>
  <c r="A621" i="19"/>
  <c r="A620" i="19"/>
  <c r="A619" i="19"/>
  <c r="A618" i="19"/>
  <c r="A617" i="19"/>
  <c r="A616" i="19"/>
  <c r="A615" i="19"/>
  <c r="A614" i="19"/>
  <c r="A613" i="19"/>
  <c r="A612" i="19"/>
  <c r="A611" i="19"/>
  <c r="A610" i="19"/>
  <c r="A609" i="19"/>
  <c r="A608" i="19"/>
  <c r="A607" i="19"/>
  <c r="A606" i="19"/>
  <c r="A605" i="19"/>
  <c r="A604" i="19"/>
  <c r="A603" i="19"/>
  <c r="A602" i="19"/>
  <c r="A601" i="19"/>
  <c r="A600" i="19"/>
  <c r="A599" i="19"/>
  <c r="A598" i="19"/>
  <c r="A597" i="19"/>
  <c r="A596" i="19"/>
  <c r="A595" i="19"/>
  <c r="A594" i="19"/>
  <c r="A593" i="19"/>
  <c r="A592" i="19"/>
  <c r="A591" i="19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491" i="19"/>
  <c r="A490" i="19"/>
  <c r="A489" i="19"/>
  <c r="A488" i="19"/>
  <c r="A487" i="19"/>
  <c r="A486" i="19"/>
  <c r="A485" i="19"/>
  <c r="A484" i="19"/>
  <c r="A483" i="19"/>
  <c r="A482" i="19"/>
  <c r="A481" i="19"/>
  <c r="A480" i="19"/>
  <c r="A479" i="19"/>
  <c r="A478" i="19"/>
  <c r="A477" i="19"/>
  <c r="A476" i="19"/>
  <c r="A475" i="19"/>
  <c r="A474" i="19"/>
  <c r="A473" i="19"/>
  <c r="A472" i="19"/>
  <c r="A471" i="19"/>
  <c r="A470" i="19"/>
  <c r="A469" i="19"/>
  <c r="A468" i="19"/>
  <c r="A467" i="19"/>
  <c r="A466" i="19"/>
  <c r="A465" i="19"/>
  <c r="A464" i="19"/>
  <c r="A463" i="19"/>
  <c r="A462" i="19"/>
  <c r="A461" i="19"/>
  <c r="A460" i="19"/>
  <c r="A459" i="19"/>
  <c r="A458" i="19"/>
  <c r="A457" i="19"/>
  <c r="A456" i="19"/>
  <c r="A455" i="19"/>
  <c r="A454" i="19"/>
  <c r="A453" i="19"/>
  <c r="A452" i="19"/>
  <c r="A451" i="19"/>
  <c r="A450" i="19"/>
  <c r="A449" i="19"/>
  <c r="A448" i="19"/>
  <c r="A447" i="19"/>
  <c r="A446" i="19"/>
  <c r="A445" i="19"/>
  <c r="A444" i="19"/>
  <c r="A443" i="19"/>
  <c r="A442" i="19"/>
  <c r="A441" i="19"/>
  <c r="A440" i="19"/>
  <c r="A439" i="19"/>
  <c r="A438" i="19"/>
  <c r="A437" i="19"/>
  <c r="A436" i="19"/>
  <c r="A435" i="19"/>
  <c r="A434" i="19"/>
  <c r="A433" i="19"/>
  <c r="A432" i="19"/>
  <c r="A431" i="19"/>
  <c r="A430" i="19"/>
  <c r="A429" i="19"/>
  <c r="A428" i="19"/>
  <c r="A427" i="19"/>
  <c r="A426" i="19"/>
  <c r="A425" i="19"/>
  <c r="A424" i="19"/>
  <c r="A423" i="19"/>
  <c r="A422" i="19"/>
  <c r="A421" i="19"/>
  <c r="A420" i="19"/>
  <c r="A419" i="19"/>
  <c r="A418" i="19"/>
  <c r="A417" i="19"/>
  <c r="A416" i="19"/>
  <c r="A415" i="19"/>
  <c r="A414" i="19"/>
  <c r="A413" i="19"/>
  <c r="A412" i="19"/>
  <c r="A411" i="19"/>
  <c r="A410" i="19"/>
  <c r="A409" i="19"/>
  <c r="A408" i="19"/>
  <c r="A407" i="19"/>
  <c r="A406" i="19"/>
  <c r="A405" i="19"/>
  <c r="A404" i="19"/>
  <c r="A403" i="19"/>
  <c r="A402" i="19"/>
  <c r="A401" i="19"/>
  <c r="A400" i="19"/>
  <c r="A399" i="19"/>
  <c r="A398" i="19"/>
  <c r="A397" i="19"/>
  <c r="A396" i="19"/>
  <c r="A395" i="19"/>
  <c r="A394" i="19"/>
  <c r="A393" i="19"/>
  <c r="A392" i="19"/>
  <c r="A391" i="19"/>
  <c r="A390" i="19"/>
  <c r="A389" i="19"/>
  <c r="A388" i="19"/>
  <c r="A387" i="19"/>
  <c r="A386" i="19"/>
  <c r="A385" i="19"/>
  <c r="A384" i="19"/>
  <c r="A383" i="19"/>
  <c r="A382" i="19"/>
  <c r="A381" i="19"/>
  <c r="A380" i="19"/>
  <c r="A379" i="19"/>
  <c r="A378" i="19"/>
  <c r="A377" i="19"/>
  <c r="A376" i="19"/>
  <c r="A375" i="19"/>
  <c r="A374" i="19"/>
  <c r="A373" i="19"/>
  <c r="A372" i="19"/>
  <c r="A371" i="19"/>
  <c r="A370" i="19"/>
  <c r="A369" i="19"/>
  <c r="A368" i="19"/>
  <c r="A367" i="19"/>
  <c r="A366" i="19"/>
  <c r="A365" i="19"/>
  <c r="A364" i="19"/>
  <c r="A363" i="19"/>
  <c r="A362" i="19"/>
  <c r="A361" i="19"/>
  <c r="A360" i="19"/>
  <c r="A359" i="19"/>
  <c r="A358" i="19"/>
  <c r="A357" i="19"/>
  <c r="A356" i="19"/>
  <c r="A355" i="19"/>
  <c r="A354" i="19"/>
  <c r="A353" i="19"/>
  <c r="A352" i="19"/>
  <c r="A351" i="19"/>
  <c r="A350" i="19"/>
  <c r="A349" i="19"/>
  <c r="A348" i="19"/>
  <c r="A347" i="19"/>
  <c r="A346" i="19"/>
  <c r="A345" i="19"/>
  <c r="A344" i="19"/>
  <c r="A343" i="19"/>
  <c r="A342" i="19"/>
  <c r="A341" i="19"/>
  <c r="A340" i="19"/>
  <c r="A339" i="19"/>
  <c r="A338" i="19"/>
  <c r="A337" i="19"/>
  <c r="A336" i="19"/>
  <c r="A335" i="19"/>
  <c r="A334" i="19"/>
  <c r="A333" i="19"/>
  <c r="A332" i="19"/>
  <c r="A331" i="19"/>
  <c r="A330" i="19"/>
  <c r="A329" i="19"/>
  <c r="A328" i="19"/>
  <c r="A327" i="19"/>
  <c r="A326" i="19"/>
  <c r="A325" i="19"/>
  <c r="A324" i="19"/>
  <c r="A323" i="19"/>
  <c r="A322" i="19"/>
  <c r="A321" i="19"/>
  <c r="A320" i="19"/>
  <c r="A319" i="19"/>
  <c r="A318" i="19"/>
  <c r="A317" i="19"/>
  <c r="A316" i="19"/>
  <c r="A315" i="19"/>
  <c r="A314" i="19"/>
  <c r="A313" i="19"/>
  <c r="A312" i="19"/>
  <c r="A311" i="19"/>
  <c r="A309" i="19"/>
  <c r="A308" i="19"/>
  <c r="A307" i="19"/>
  <c r="A306" i="19"/>
  <c r="A305" i="19"/>
  <c r="A304" i="19"/>
  <c r="A303" i="19"/>
  <c r="A302" i="19"/>
  <c r="A301" i="19"/>
  <c r="A300" i="19"/>
  <c r="A299" i="19"/>
  <c r="A298" i="19"/>
  <c r="A297" i="19"/>
  <c r="A296" i="19"/>
  <c r="A295" i="19"/>
  <c r="A294" i="19"/>
  <c r="A293" i="19"/>
  <c r="A292" i="19"/>
  <c r="A291" i="19"/>
  <c r="A290" i="19"/>
  <c r="A289" i="19"/>
  <c r="A288" i="19"/>
  <c r="A287" i="19"/>
  <c r="A286" i="19"/>
  <c r="A285" i="19"/>
  <c r="A284" i="19"/>
  <c r="A283" i="19"/>
  <c r="A282" i="19"/>
  <c r="A281" i="19"/>
  <c r="A280" i="19"/>
  <c r="A279" i="19"/>
  <c r="A278" i="19"/>
  <c r="A277" i="19"/>
  <c r="A276" i="19"/>
  <c r="A275" i="19"/>
  <c r="A274" i="19"/>
  <c r="A273" i="19"/>
  <c r="A272" i="19"/>
  <c r="A271" i="19"/>
  <c r="A270" i="19"/>
  <c r="A269" i="19"/>
  <c r="A268" i="19"/>
  <c r="A267" i="19"/>
  <c r="A266" i="19"/>
  <c r="A265" i="19"/>
  <c r="A264" i="19"/>
  <c r="A263" i="19"/>
  <c r="A262" i="19"/>
  <c r="A261" i="19"/>
  <c r="A260" i="19"/>
  <c r="A259" i="19"/>
  <c r="A258" i="19"/>
  <c r="A257" i="19"/>
  <c r="A256" i="19"/>
  <c r="A255" i="19"/>
  <c r="A254" i="19"/>
  <c r="A253" i="19"/>
  <c r="A252" i="19"/>
  <c r="A251" i="19"/>
  <c r="A250" i="19"/>
  <c r="A249" i="19"/>
  <c r="A248" i="19"/>
  <c r="A247" i="19"/>
  <c r="A246" i="19"/>
  <c r="A245" i="19"/>
  <c r="A244" i="19"/>
  <c r="A243" i="19"/>
  <c r="A242" i="19"/>
  <c r="A241" i="19"/>
  <c r="A240" i="19"/>
  <c r="A239" i="19"/>
  <c r="A238" i="19"/>
  <c r="A237" i="19"/>
  <c r="A236" i="19"/>
  <c r="A235" i="19"/>
  <c r="A234" i="19"/>
  <c r="A233" i="19"/>
  <c r="A232" i="19"/>
  <c r="A231" i="19"/>
  <c r="A230" i="19"/>
  <c r="A229" i="19"/>
  <c r="A228" i="19"/>
  <c r="A227" i="19"/>
  <c r="A226" i="19"/>
  <c r="A225" i="19"/>
  <c r="A224" i="19"/>
  <c r="A223" i="19"/>
  <c r="A222" i="19"/>
  <c r="A221" i="19"/>
  <c r="A220" i="19"/>
  <c r="A219" i="19"/>
  <c r="A218" i="19"/>
  <c r="A217" i="19"/>
  <c r="A216" i="19"/>
  <c r="A215" i="19"/>
  <c r="A214" i="19"/>
  <c r="A213" i="19"/>
  <c r="A212" i="19"/>
  <c r="A211" i="19"/>
  <c r="A210" i="19"/>
  <c r="A209" i="19"/>
  <c r="A208" i="19"/>
  <c r="A207" i="19"/>
  <c r="A206" i="19"/>
  <c r="A205" i="19"/>
  <c r="A204" i="19"/>
  <c r="A203" i="19"/>
  <c r="A202" i="19"/>
  <c r="A201" i="19"/>
  <c r="A200" i="19"/>
  <c r="A199" i="19"/>
  <c r="A198" i="19"/>
  <c r="A197" i="19"/>
  <c r="A196" i="19"/>
  <c r="A195" i="19"/>
  <c r="A194" i="19"/>
  <c r="A193" i="19"/>
  <c r="A192" i="19"/>
  <c r="A191" i="19"/>
  <c r="A190" i="19"/>
  <c r="A189" i="19"/>
  <c r="A188" i="19"/>
  <c r="A187" i="19"/>
  <c r="A186" i="19"/>
  <c r="A185" i="19"/>
  <c r="A184" i="19"/>
  <c r="A183" i="19"/>
  <c r="A182" i="19"/>
  <c r="A181" i="19"/>
  <c r="A180" i="19"/>
  <c r="A179" i="19"/>
  <c r="A178" i="19"/>
  <c r="A177" i="19"/>
  <c r="A176" i="19"/>
  <c r="A175" i="19"/>
  <c r="A174" i="19"/>
  <c r="A173" i="19"/>
  <c r="A172" i="19"/>
  <c r="A171" i="19"/>
  <c r="A170" i="19"/>
  <c r="A169" i="19"/>
  <c r="A168" i="19"/>
  <c r="A167" i="19"/>
  <c r="A166" i="19"/>
  <c r="A165" i="19"/>
  <c r="A164" i="19"/>
  <c r="A163" i="19"/>
  <c r="A162" i="19"/>
  <c r="A161" i="19"/>
  <c r="A160" i="19"/>
  <c r="A159" i="19"/>
  <c r="A158" i="19"/>
  <c r="A157" i="19"/>
  <c r="A156" i="19"/>
  <c r="A155" i="19"/>
  <c r="A154" i="19"/>
  <c r="A153" i="19"/>
  <c r="A152" i="19"/>
  <c r="A151" i="19"/>
  <c r="A150" i="19"/>
  <c r="A149" i="19"/>
  <c r="A148" i="19"/>
  <c r="A147" i="19"/>
  <c r="A146" i="19"/>
  <c r="A145" i="19"/>
  <c r="A144" i="19"/>
  <c r="A143" i="19"/>
  <c r="A142" i="19"/>
  <c r="A141" i="19"/>
  <c r="A140" i="19"/>
  <c r="A139" i="19"/>
  <c r="A138" i="19"/>
  <c r="A137" i="19"/>
  <c r="A136" i="19"/>
  <c r="A135" i="19"/>
  <c r="A134" i="19"/>
  <c r="A133" i="19"/>
  <c r="A132" i="19"/>
  <c r="A131" i="19"/>
  <c r="A130" i="19"/>
  <c r="A129" i="19"/>
  <c r="A128" i="19"/>
  <c r="A127" i="19"/>
  <c r="A126" i="19"/>
  <c r="A125" i="19"/>
  <c r="A124" i="19"/>
  <c r="A123" i="19"/>
  <c r="A122" i="19"/>
  <c r="A121" i="19"/>
  <c r="A120" i="19"/>
  <c r="A119" i="19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" i="19"/>
  <c r="L24" i="49" l="1"/>
  <c r="K23" i="49"/>
  <c r="L23" i="49" s="1"/>
  <c r="H54" i="58" l="1"/>
  <c r="I106" i="58"/>
  <c r="J106" i="58" s="1"/>
  <c r="G11" i="49"/>
  <c r="H63" i="58"/>
  <c r="I107" i="58"/>
  <c r="J107" i="58" s="1"/>
  <c r="G32" i="49"/>
  <c r="I65" i="58"/>
  <c r="H57" i="58"/>
  <c r="I59" i="58"/>
  <c r="J59" i="58" s="1"/>
  <c r="H76" i="58" l="1"/>
  <c r="H66" i="58"/>
  <c r="H94" i="58"/>
  <c r="H97" i="58"/>
  <c r="H52" i="58"/>
  <c r="H85" i="58"/>
  <c r="H101" i="58"/>
  <c r="H109" i="58"/>
  <c r="E66" i="58"/>
  <c r="I64" i="58"/>
  <c r="G109" i="58"/>
  <c r="F109" i="58"/>
  <c r="I78" i="58"/>
  <c r="J78" i="58" s="1"/>
  <c r="I100" i="58"/>
  <c r="G101" i="58"/>
  <c r="I96" i="58"/>
  <c r="J96" i="58" s="1"/>
  <c r="I108" i="58"/>
  <c r="I83" i="58"/>
  <c r="I80" i="58"/>
  <c r="G57" i="58"/>
  <c r="I57" i="58" s="1"/>
  <c r="J57" i="58" s="1"/>
  <c r="I58" i="58"/>
  <c r="J58" i="58" s="1"/>
  <c r="G13" i="49"/>
  <c r="G38" i="49"/>
  <c r="G36" i="49" s="1"/>
  <c r="G35" i="49" s="1"/>
  <c r="G16" i="49"/>
  <c r="H93" i="58" l="1"/>
  <c r="H115" i="58" s="1"/>
  <c r="H121" i="58" s="1"/>
  <c r="I46" i="58"/>
  <c r="J46" i="58" s="1"/>
  <c r="I104" i="58"/>
  <c r="J104" i="58" s="1"/>
  <c r="G63" i="58"/>
  <c r="I63" i="58" s="1"/>
  <c r="E97" i="58"/>
  <c r="I81" i="58"/>
  <c r="J81" i="58" s="1"/>
  <c r="G97" i="58"/>
  <c r="I105" i="58"/>
  <c r="J105" i="58" s="1"/>
  <c r="I84" i="58"/>
  <c r="J84" i="58" s="1"/>
  <c r="I72" i="58"/>
  <c r="J72" i="58" s="1"/>
  <c r="I87" i="58"/>
  <c r="J87" i="58" s="1"/>
  <c r="I73" i="58"/>
  <c r="J73" i="58" s="1"/>
  <c r="I70" i="58"/>
  <c r="J70" i="58" s="1"/>
  <c r="I68" i="58"/>
  <c r="J68" i="58" s="1"/>
  <c r="I71" i="58"/>
  <c r="J71" i="58" s="1"/>
  <c r="I69" i="58"/>
  <c r="J69" i="58" s="1"/>
  <c r="I74" i="58"/>
  <c r="J74" i="58" s="1"/>
  <c r="I91" i="58"/>
  <c r="J91" i="58" s="1"/>
  <c r="F97" i="58"/>
  <c r="G76" i="58"/>
  <c r="I79" i="58"/>
  <c r="J79" i="58" s="1"/>
  <c r="I89" i="58"/>
  <c r="J89" i="58" s="1"/>
  <c r="F76" i="58"/>
  <c r="I103" i="58"/>
  <c r="J103" i="58" s="1"/>
  <c r="I90" i="58"/>
  <c r="J90" i="58" s="1"/>
  <c r="F85" i="58"/>
  <c r="I82" i="58"/>
  <c r="J82" i="58" s="1"/>
  <c r="G94" i="58"/>
  <c r="I94" i="58" s="1"/>
  <c r="I95" i="58"/>
  <c r="I110" i="58"/>
  <c r="J110" i="58" s="1"/>
  <c r="E109" i="58"/>
  <c r="I109" i="58" s="1"/>
  <c r="J109" i="58" s="1"/>
  <c r="G66" i="58"/>
  <c r="E85" i="58"/>
  <c r="I86" i="58"/>
  <c r="I102" i="58"/>
  <c r="J102" i="58" s="1"/>
  <c r="E101" i="58"/>
  <c r="I99" i="58"/>
  <c r="J99" i="58" s="1"/>
  <c r="F66" i="58"/>
  <c r="I67" i="58"/>
  <c r="E76" i="58"/>
  <c r="I77" i="58"/>
  <c r="I98" i="58"/>
  <c r="J98" i="58" s="1"/>
  <c r="G54" i="58"/>
  <c r="I55" i="58"/>
  <c r="J55" i="58" s="1"/>
  <c r="I88" i="58"/>
  <c r="J88" i="58" s="1"/>
  <c r="G85" i="58"/>
  <c r="F101" i="58"/>
  <c r="G17" i="49"/>
  <c r="G30" i="49" s="1"/>
  <c r="G29" i="49"/>
  <c r="G9" i="49"/>
  <c r="I32" i="49"/>
  <c r="K32" i="49" s="1"/>
  <c r="L32" i="49" s="1"/>
  <c r="K19" i="49"/>
  <c r="L19" i="49" s="1"/>
  <c r="J95" i="58" l="1"/>
  <c r="H35" i="58"/>
  <c r="H31" i="58" s="1"/>
  <c r="H42" i="58"/>
  <c r="H41" i="58" s="1"/>
  <c r="I97" i="58"/>
  <c r="J97" i="58" s="1"/>
  <c r="F93" i="58"/>
  <c r="F115" i="58" s="1"/>
  <c r="G93" i="58"/>
  <c r="J67" i="58"/>
  <c r="I66" i="58"/>
  <c r="J66" i="58" s="1"/>
  <c r="G35" i="58"/>
  <c r="J45" i="58"/>
  <c r="G42" i="58"/>
  <c r="I42" i="58" s="1"/>
  <c r="J94" i="58"/>
  <c r="J77" i="58"/>
  <c r="I76" i="58"/>
  <c r="J86" i="58"/>
  <c r="I85" i="58"/>
  <c r="J85" i="58" s="1"/>
  <c r="G52" i="58"/>
  <c r="I54" i="58"/>
  <c r="I101" i="58"/>
  <c r="J101" i="58" s="1"/>
  <c r="E93" i="58"/>
  <c r="E115" i="58" s="1"/>
  <c r="I16" i="49"/>
  <c r="I29" i="49" s="1"/>
  <c r="J42" i="58" l="1"/>
  <c r="H47" i="58"/>
  <c r="H123" i="58" s="1"/>
  <c r="H159" i="58"/>
  <c r="H163" i="58" s="1"/>
  <c r="E121" i="58"/>
  <c r="E41" i="58"/>
  <c r="G115" i="58"/>
  <c r="I93" i="58"/>
  <c r="J93" i="58" s="1"/>
  <c r="I35" i="58"/>
  <c r="G31" i="58"/>
  <c r="I31" i="58" s="1"/>
  <c r="J31" i="58" s="1"/>
  <c r="J54" i="58"/>
  <c r="I52" i="58"/>
  <c r="J52" i="58" s="1"/>
  <c r="J76" i="58"/>
  <c r="F41" i="58"/>
  <c r="F121" i="58"/>
  <c r="K16" i="49"/>
  <c r="L16" i="49" s="1"/>
  <c r="K29" i="49"/>
  <c r="I11" i="49"/>
  <c r="G41" i="58" l="1"/>
  <c r="I41" i="58" s="1"/>
  <c r="J41" i="58" s="1"/>
  <c r="G121" i="58"/>
  <c r="I121" i="58" s="1"/>
  <c r="J121" i="58" s="1"/>
  <c r="E159" i="58"/>
  <c r="E47" i="58"/>
  <c r="E123" i="58" s="1"/>
  <c r="F47" i="58"/>
  <c r="F123" i="58" s="1"/>
  <c r="F159" i="58"/>
  <c r="F163" i="58" s="1"/>
  <c r="I115" i="58"/>
  <c r="J115" i="58" s="1"/>
  <c r="K11" i="49"/>
  <c r="I38" i="49"/>
  <c r="L29" i="49"/>
  <c r="I13" i="49"/>
  <c r="K13" i="49" s="1"/>
  <c r="L13" i="49" s="1"/>
  <c r="E163" i="58" l="1"/>
  <c r="G159" i="58"/>
  <c r="G163" i="58" s="1"/>
  <c r="G47" i="58"/>
  <c r="I47" i="58" s="1"/>
  <c r="J47" i="58" s="1"/>
  <c r="I9" i="49"/>
  <c r="I36" i="49"/>
  <c r="I35" i="49" s="1"/>
  <c r="K38" i="49"/>
  <c r="K9" i="49"/>
  <c r="L11" i="49"/>
  <c r="I159" i="58" l="1"/>
  <c r="I163" i="58" s="1"/>
  <c r="I165" i="58" s="1"/>
  <c r="G123" i="58"/>
  <c r="E165" i="58"/>
  <c r="F156" i="58" s="1"/>
  <c r="F165" i="58" s="1"/>
  <c r="G156" i="58" s="1"/>
  <c r="G165" i="58" s="1"/>
  <c r="L9" i="49"/>
  <c r="L38" i="49"/>
  <c r="K36" i="49"/>
  <c r="H156" i="58" l="1"/>
  <c r="H165" i="58" s="1"/>
  <c r="K35" i="49"/>
  <c r="L36" i="49"/>
  <c r="I17" i="49" l="1"/>
  <c r="I30" i="49" l="1"/>
  <c r="K30" i="49" s="1"/>
  <c r="K17" i="49"/>
  <c r="L17" i="49" s="1"/>
  <c r="L30" i="49" l="1"/>
  <c r="G18" i="49" l="1"/>
  <c r="G31" i="49" l="1"/>
  <c r="G28" i="49" s="1"/>
  <c r="G22" i="49" s="1"/>
  <c r="G15" i="49"/>
  <c r="G8" i="49" s="1"/>
  <c r="I18" i="49" l="1"/>
  <c r="I15" i="49" s="1"/>
  <c r="I31" i="49" l="1"/>
  <c r="K18" i="49"/>
  <c r="I8" i="49"/>
  <c r="K31" i="49" l="1"/>
  <c r="I28" i="49"/>
  <c r="I22" i="49" s="1"/>
  <c r="L18" i="49"/>
  <c r="K15" i="49"/>
  <c r="L31" i="49" l="1"/>
  <c r="K28" i="49"/>
  <c r="L15" i="49"/>
  <c r="K8" i="49"/>
  <c r="K22" i="49" l="1"/>
  <c r="L28" i="49"/>
</calcChain>
</file>

<file path=xl/comments1.xml><?xml version="1.0" encoding="utf-8"?>
<comments xmlns="http://schemas.openxmlformats.org/spreadsheetml/2006/main">
  <authors>
    <author>Gustavo</author>
  </authors>
  <commentList>
    <comment ref="E160" authorId="0" shapeId="0">
      <text>
        <r>
          <rPr>
            <b/>
            <sz val="9"/>
            <color indexed="81"/>
            <rFont val="Tahoma"/>
            <charset val="1"/>
          </rPr>
          <t>Gustavo:</t>
        </r>
        <r>
          <rPr>
            <sz val="9"/>
            <color indexed="81"/>
            <rFont val="Tahoma"/>
            <charset val="1"/>
          </rPr>
          <t xml:space="preserve">
1.515 + SALDO DA CONTA CORRENTE DOS FUNDOS.</t>
        </r>
      </text>
    </comment>
  </commentList>
</comments>
</file>

<file path=xl/sharedStrings.xml><?xml version="1.0" encoding="utf-8"?>
<sst xmlns="http://schemas.openxmlformats.org/spreadsheetml/2006/main" count="13826" uniqueCount="623">
  <si>
    <t>AM</t>
  </si>
  <si>
    <t>9.1.1</t>
  </si>
  <si>
    <t>9.2.1</t>
  </si>
  <si>
    <t>AF</t>
  </si>
  <si>
    <t>9.1.2</t>
  </si>
  <si>
    <t>9.2.2</t>
  </si>
  <si>
    <t>1.2.1</t>
  </si>
  <si>
    <t>1.2.2</t>
  </si>
  <si>
    <t>2.1</t>
  </si>
  <si>
    <t>2.2</t>
  </si>
  <si>
    <t>1.2.8</t>
  </si>
  <si>
    <t>2.5</t>
  </si>
  <si>
    <t>2.7</t>
  </si>
  <si>
    <t>2.6</t>
  </si>
  <si>
    <t>1.2.3</t>
  </si>
  <si>
    <t>1.2.4</t>
  </si>
  <si>
    <t>1.2.6</t>
  </si>
  <si>
    <t>1.2.7</t>
  </si>
  <si>
    <t>3.1</t>
  </si>
  <si>
    <t>5.2</t>
  </si>
  <si>
    <t>2.8.2</t>
  </si>
  <si>
    <t>Despesas com pessoal</t>
  </si>
  <si>
    <t>Diretoria - área meio</t>
  </si>
  <si>
    <t>Diretoria - área fim</t>
  </si>
  <si>
    <t>Pessoal - área meio</t>
  </si>
  <si>
    <t>Pessoal - área fim</t>
  </si>
  <si>
    <t>Limpeza</t>
  </si>
  <si>
    <t>Vigilância</t>
  </si>
  <si>
    <t>Assessoria Juridica</t>
  </si>
  <si>
    <t>Informática</t>
  </si>
  <si>
    <t>1.2.5</t>
  </si>
  <si>
    <t>Assessoria contábil</t>
  </si>
  <si>
    <t>Auditoria</t>
  </si>
  <si>
    <t>Outros serviços prestados</t>
  </si>
  <si>
    <t>Locação de imóveis</t>
  </si>
  <si>
    <t>2.3</t>
  </si>
  <si>
    <t>2.4</t>
  </si>
  <si>
    <t>Viagens e estadias</t>
  </si>
  <si>
    <t>Material de consumo, escritório e limpeza</t>
  </si>
  <si>
    <t>Conservação e manutanção de edificações</t>
  </si>
  <si>
    <t>3.2</t>
  </si>
  <si>
    <t>3.3</t>
  </si>
  <si>
    <t>3.4</t>
  </si>
  <si>
    <t>3.5</t>
  </si>
  <si>
    <t>Projetos de arquitetura e engenharia</t>
  </si>
  <si>
    <t>3.6</t>
  </si>
  <si>
    <t>Seguros gerais</t>
  </si>
  <si>
    <t>Outras despesas</t>
  </si>
  <si>
    <t>4.1</t>
  </si>
  <si>
    <t>Aquisição de acervo</t>
  </si>
  <si>
    <t>4.2</t>
  </si>
  <si>
    <t>4.3</t>
  </si>
  <si>
    <t>4.5</t>
  </si>
  <si>
    <t>Programação Cultural</t>
  </si>
  <si>
    <t>5.1</t>
  </si>
  <si>
    <t>Exposições Temporárias</t>
  </si>
  <si>
    <t>5.3</t>
  </si>
  <si>
    <t>Elaboração de planos e projetos</t>
  </si>
  <si>
    <t>5.4</t>
  </si>
  <si>
    <t>Implantação de projeto museográfico</t>
  </si>
  <si>
    <t>5.5</t>
  </si>
  <si>
    <t>6.1</t>
  </si>
  <si>
    <t>Serviço educativo e projetos especiais</t>
  </si>
  <si>
    <t>6.2</t>
  </si>
  <si>
    <t>Pesquisas de Públicos e Qualidade</t>
  </si>
  <si>
    <t>6.3</t>
  </si>
  <si>
    <t>7.1</t>
  </si>
  <si>
    <t>Equipamentos</t>
  </si>
  <si>
    <t>Imobilizado</t>
  </si>
  <si>
    <t>Assessoria administrativa e recursos humanos</t>
  </si>
  <si>
    <t>Utilidades públicas - água, luz, telefone, gás etc.</t>
  </si>
  <si>
    <t>Despesas diversas - correios, xerox, motoboy, etc.</t>
  </si>
  <si>
    <t>Sistema de Monitoramento de Segurança e AVCB</t>
  </si>
  <si>
    <t>Utilidades públicas</t>
  </si>
  <si>
    <t>CONTA</t>
  </si>
  <si>
    <t>DESCRIÇÃO</t>
  </si>
  <si>
    <t xml:space="preserve">  DATA LANCTO</t>
  </si>
  <si>
    <t>DOCUMENTO</t>
  </si>
  <si>
    <t>FILIAL</t>
  </si>
  <si>
    <t>HISTÓRICO PADRÃO / COMPLEMENTO DO HISTÓRICO</t>
  </si>
  <si>
    <t>DÉBITO</t>
  </si>
  <si>
    <t>CRÉDITO</t>
  </si>
  <si>
    <t>CENTRO DE CUSTO</t>
  </si>
  <si>
    <t>SALÁRIOS E ORDENADOS</t>
  </si>
  <si>
    <t>ASSISTÊNCIA MÉDICA</t>
  </si>
  <si>
    <t>ASSISTÊNCIA ODONTOLÓGICA</t>
  </si>
  <si>
    <t>VALE REFEICAO</t>
  </si>
  <si>
    <t>VALE TRANSPORTE</t>
  </si>
  <si>
    <t>INSS</t>
  </si>
  <si>
    <t>FGTS</t>
  </si>
  <si>
    <t>SERVIÇOS DIVERSOS DE MANUTENÇÃO</t>
  </si>
  <si>
    <t>MATERIAIS DIVERSOS DE MANUTENÇÃO</t>
  </si>
  <si>
    <t>MATERIAL DE EXPEDIENTE E AUXILIARES</t>
  </si>
  <si>
    <t>DEPRECIAÇÃO DE EQUIPAMENTOS</t>
  </si>
  <si>
    <t>DEPRECIACAO DE COMPUTADORES E PERIFERICOS</t>
  </si>
  <si>
    <t>IOF</t>
  </si>
  <si>
    <t>DESPESAS BANCÁRIAS</t>
  </si>
  <si>
    <t>IRRF SOBRE APLICACAO FINANCEIRA</t>
  </si>
  <si>
    <t>RECEITAS DE APLICAÇÕES FINANCEIRAS</t>
  </si>
  <si>
    <t>TRANSITORIA DE INTEGRAÇÃO DO SISTEMA</t>
  </si>
  <si>
    <t>COD_CTA</t>
  </si>
  <si>
    <t>DES_CTA</t>
  </si>
  <si>
    <t>COD_GER</t>
  </si>
  <si>
    <t>DES_GER</t>
  </si>
  <si>
    <t>CONTRATOS DE GESTÃO</t>
  </si>
  <si>
    <t>0.0.1</t>
  </si>
  <si>
    <t>Contrato de gestão</t>
  </si>
  <si>
    <t>CONVENIOS</t>
  </si>
  <si>
    <t>CONTRIBUICÕES</t>
  </si>
  <si>
    <t>BILHETERIA</t>
  </si>
  <si>
    <t>0.0.2</t>
  </si>
  <si>
    <t>INSCRIÇÕES</t>
  </si>
  <si>
    <t>Recursos próprios</t>
  </si>
  <si>
    <t>ALUGUEIS CONTRATO</t>
  </si>
  <si>
    <t>ALUGUEIS ESPAÇOS EVENTOS</t>
  </si>
  <si>
    <t>DOAÇÕES</t>
  </si>
  <si>
    <t>VENDA LIVROS</t>
  </si>
  <si>
    <t>ASSOCIADOS</t>
  </si>
  <si>
    <t>PRONAC</t>
  </si>
  <si>
    <t>0.0.3</t>
  </si>
  <si>
    <t>Projeotos especiais</t>
  </si>
  <si>
    <t>PROAC</t>
  </si>
  <si>
    <t>MUNICIPAIS</t>
  </si>
  <si>
    <t>FINEP</t>
  </si>
  <si>
    <t>PARTICULARES</t>
  </si>
  <si>
    <t>MERCADORIA PARA REVENDA</t>
  </si>
  <si>
    <t>DEDUÇÕES E ABATIMENTO S/COMPRAS</t>
  </si>
  <si>
    <t>ICMS S/ COMPRAS</t>
  </si>
  <si>
    <t>HORAS EXTRAS</t>
  </si>
  <si>
    <t>DÉCIMO TERCEIRO SALÁRIO</t>
  </si>
  <si>
    <t>FÉRIAS</t>
  </si>
  <si>
    <t>DESCANSO SEMANAL REMUNERADO</t>
  </si>
  <si>
    <t>AJUDA DE CUSTO</t>
  </si>
  <si>
    <t>BOLSA AUXÍLIO</t>
  </si>
  <si>
    <t>INDENIZAÇÕES</t>
  </si>
  <si>
    <t>SALÁRIOS - AJUSTES ENTRE CONTRATO DE GESTÃO</t>
  </si>
  <si>
    <t>ADICIONAL NOTURNO</t>
  </si>
  <si>
    <t>GRATIFICAÇOES</t>
  </si>
  <si>
    <t>SALARIO MATERNIDADE</t>
  </si>
  <si>
    <t>SALARIO FAMILIA</t>
  </si>
  <si>
    <t>PENSAO ALIMENTICIA</t>
  </si>
  <si>
    <t>CURSOS E TREINAMENTOS</t>
  </si>
  <si>
    <t>AUXILIO EDUCACAO</t>
  </si>
  <si>
    <t>PIS SOBRE FOLHA DE PAGAMENTO</t>
  </si>
  <si>
    <t>CONTRIBUIÇÃO SOCIAL RESCISÓRIA</t>
  </si>
  <si>
    <t>INSS SOBRE AUTONOMOS</t>
  </si>
  <si>
    <t>CONTRIBUICAO SINDICAL/ ASSISTENCIAL/ CONFEDERATIVA</t>
  </si>
  <si>
    <t>DESPESA - FÉRIAS</t>
  </si>
  <si>
    <t>DESPESA - INSS S/ FÉRIAS</t>
  </si>
  <si>
    <t>DESPESA - FGTS S/ FÉRIAS</t>
  </si>
  <si>
    <t>DESPESA - 13° SALÁRIO</t>
  </si>
  <si>
    <t>DESPESA - INSS S/ 13°</t>
  </si>
  <si>
    <t>DESPESA - FGTS S/ 13°</t>
  </si>
  <si>
    <t>UNIFORMES</t>
  </si>
  <si>
    <t>OUTRAS DESPESAS COM PESSOAL</t>
  </si>
  <si>
    <t>ESTAGIARIOS E APRENDIZES</t>
  </si>
  <si>
    <t>TELEFONE</t>
  </si>
  <si>
    <t>ENERGIA ELÉTRICA</t>
  </si>
  <si>
    <t>ÁGUA E ESGOTO</t>
  </si>
  <si>
    <t>GÁS</t>
  </si>
  <si>
    <t>INTERNET</t>
  </si>
  <si>
    <t>SEGURANÇA E VIGILÂNCIA PREDIAL</t>
  </si>
  <si>
    <t>LIMPEZA E HIGIENE</t>
  </si>
  <si>
    <t>CONSERVAÇÃO E MANUTENÇÃO PREDIAL</t>
  </si>
  <si>
    <t>RECEPÇÃO E PORTARIA</t>
  </si>
  <si>
    <t>MANUTENCAO DE MAQUINAS E EQUIPAMENTOS</t>
  </si>
  <si>
    <t>SERVIÇOS DE INFORMÁTICA</t>
  </si>
  <si>
    <t>ASSESSORIA JURÍDICA</t>
  </si>
  <si>
    <t>Assessoria jurídica</t>
  </si>
  <si>
    <t>ASSESSORIA CONTÁBIL</t>
  </si>
  <si>
    <t>CONSULTORIA E AUDITORIA INDEPENDENTE</t>
  </si>
  <si>
    <t>CONSULTORIA E ASSESSORIA EM ELABORAÇÃO DE PROJETOS</t>
  </si>
  <si>
    <t>SERVIÇOS PRESTADOS POR PESSOA FISICA</t>
  </si>
  <si>
    <t>SERVIÇOS PRESTADOS POR PESSOA JURIDICA</t>
  </si>
  <si>
    <t>ASSESSORIA ECONOMICA E ADMINISTRATIVA</t>
  </si>
  <si>
    <t>SERVICOS DE ASSESSORIA DE IMPRENSA</t>
  </si>
  <si>
    <t>Assessoria de imprensa</t>
  </si>
  <si>
    <t>CONSULTORIA DE RECRUTAMENTO E SELEÇÃO</t>
  </si>
  <si>
    <t>ASSESSORIA COM PROJETOS DE ENGENHARIA E ARQUITETURA</t>
  </si>
  <si>
    <t>CONSULTORIA E ASSESSORIA EM CURSOS E TREINAMENTOS</t>
  </si>
  <si>
    <t>MATERIAL DE COPA, COZINHA E LIMPEZA</t>
  </si>
  <si>
    <t>LIVROS, JORNAIS E REVISTAS</t>
  </si>
  <si>
    <t>CÓPIAS, REPRODUÇÕES E SERVIÇOS GRÁFICOS</t>
  </si>
  <si>
    <t>OUTROS MATERIAIS DE CONSUMO</t>
  </si>
  <si>
    <t>PASSAGENS</t>
  </si>
  <si>
    <t>ESTADIAS E HOSPEDAGENS</t>
  </si>
  <si>
    <t>ALIMENTAÇÃO</t>
  </si>
  <si>
    <t>TRANSPORTE E OUTRAS DESPESAS DE LOCOMOÇÃO</t>
  </si>
  <si>
    <t>CORREIOS, MENSAGEIROS E SERVIÇOS POSTAIS</t>
  </si>
  <si>
    <t>LOCAÇÃO DE VEÍCULOS</t>
  </si>
  <si>
    <t>LANCHES E REFEIÇÕES</t>
  </si>
  <si>
    <t>MANUTENÇÃO DE MÁQUINAS E EQUIPAMENTOS</t>
  </si>
  <si>
    <t>LOCAÇÃO DE EQUIPAMENTOS</t>
  </si>
  <si>
    <t>TÁXI, CONDUÇÕES, COMBUSTÍVEIS E ESTACIONAMENTOS</t>
  </si>
  <si>
    <t>DESPESAS CARTORIAIS, LEGAIS E JUDICIAIS</t>
  </si>
  <si>
    <t>FRETES, CARRETOS E TRANSPORTES GERAIS</t>
  </si>
  <si>
    <t>SEGUROS GERAIS</t>
  </si>
  <si>
    <t>ALUGUÉIS E CONDOMÍNIOS</t>
  </si>
  <si>
    <t>BENS DURAVEIS</t>
  </si>
  <si>
    <t>SEGURANCA E MEDICINA OCUPACIONAL</t>
  </si>
  <si>
    <t>DESPESAS INDEDUTIVEIS - DOAÇÃO</t>
  </si>
  <si>
    <t>SERVIÇOS DE MÚSICOS E MAESTROS</t>
  </si>
  <si>
    <t>Programação cultural</t>
  </si>
  <si>
    <t>SERVIÇOS DE PRODUÇÃO DE PROJETOS</t>
  </si>
  <si>
    <t>SERVIÇOS DE COORDENAÇÃO DE PROJETOS</t>
  </si>
  <si>
    <t>SERVIÇOS DE APRESENTAÇÃO DE PROJETO</t>
  </si>
  <si>
    <t>SERVIÇOS DE PROFESSORES E PALESTRANTES</t>
  </si>
  <si>
    <t>SERVIÇOS DE COORDENAÇÃO PEDAGÓGICA</t>
  </si>
  <si>
    <t>SERVIÇOS DE NARRADOR</t>
  </si>
  <si>
    <t>SERVIÇOS DE MONITORIA</t>
  </si>
  <si>
    <t>SERVIÇOS ARTÍSTICOS AUTONOMOS</t>
  </si>
  <si>
    <t>SERVICOS DE ATORES E DIRETORES</t>
  </si>
  <si>
    <t>SERVIÇOS DE DIREÇÃO DE PROJETOS</t>
  </si>
  <si>
    <t>SERVIÇOS DE CENOGRAFIA</t>
  </si>
  <si>
    <t>LOCAÇÃO DE ESPAÇO</t>
  </si>
  <si>
    <t>SERVIÇOS DE SONORIZAÇÃO E ILUMINAÇÃO</t>
  </si>
  <si>
    <t>SERVIÇOS DE LIMPEZA</t>
  </si>
  <si>
    <t>SERVIÇOS FOTOGRÁFICOS</t>
  </si>
  <si>
    <t>SERVIÇOS DE PRODUÇÃO E EDIÇÃO DE VÍDEO</t>
  </si>
  <si>
    <t>SERVIÇOS DE SEGURANÇA E VIGILANCIA</t>
  </si>
  <si>
    <t>SERVIÇOS DE TRANSPORTE</t>
  </si>
  <si>
    <t>LOCACAO DE VEICULOS</t>
  </si>
  <si>
    <t>SERVICOS TECNICOS AUTONOMOS</t>
  </si>
  <si>
    <t>SERVIÇOS DE COOPERATIVAS</t>
  </si>
  <si>
    <t>INSS SOBRE SERVIÇOS DE COOPERATIVAS</t>
  </si>
  <si>
    <t>MATERIAIS AUXILIARES</t>
  </si>
  <si>
    <t>CÓPIAS, REPRODUÇÕES E SERVIÇOS GRAFICOS</t>
  </si>
  <si>
    <t>DEMAIS MATERIAIS DE PRODUÇÃO</t>
  </si>
  <si>
    <t>ALIMENTACAO</t>
  </si>
  <si>
    <t>DIREITOS AUTORAIS E DE USO DE OBRAS</t>
  </si>
  <si>
    <t>SERVIÇOS DE PROPAGANDA PUBLICIDADE</t>
  </si>
  <si>
    <t>Projetos gráficos - materiais de comunicação</t>
  </si>
  <si>
    <t>SERVIÇOS DE GRÁFICA E EDITORA</t>
  </si>
  <si>
    <t>SERVIÇOS DE REVISÃO DE TEXTO</t>
  </si>
  <si>
    <t>SERVIÇOS DE CLIPPING</t>
  </si>
  <si>
    <t>SERVIÇOS DE PRODUÇÃO DIGITAL-GRÁFICA</t>
  </si>
  <si>
    <t>SERVICOS DE PRODUÇÃO E EDICAO DE VÍDEO</t>
  </si>
  <si>
    <t>SERVIÇOS DE INTERNET</t>
  </si>
  <si>
    <t>OUTROS SERVICOS DE DIVULGAÇÃO E COMUNICAÇÃO</t>
  </si>
  <si>
    <t>IRRF NÃO RECUPERÁVEIS</t>
  </si>
  <si>
    <t>Despesas tributarias e financeiras</t>
  </si>
  <si>
    <t>IPTU</t>
  </si>
  <si>
    <t>TAXAS MUNICIPAIS</t>
  </si>
  <si>
    <t>TAXAS ESTADUAIS</t>
  </si>
  <si>
    <t>TAXAS FEDERAIS</t>
  </si>
  <si>
    <t>CONTRIBUICAO SINDICAL PATRONAL</t>
  </si>
  <si>
    <t>DEPRECIAÇÃO DE MÓVEIS E UTENSÍLIOS</t>
  </si>
  <si>
    <t>2.8.3</t>
  </si>
  <si>
    <t>Depreciação e amortização</t>
  </si>
  <si>
    <t>DEPRECIAÇÃO INSTALAÇÕES</t>
  </si>
  <si>
    <t>AMORTIZAÇÃO DIREITOS DE USO DE SOFTWARE</t>
  </si>
  <si>
    <t>JUROS PASSIVO</t>
  </si>
  <si>
    <t>MULTA S/ PAGAMENTOS COM ATRASO</t>
  </si>
  <si>
    <t>COFINS S/ RECEITA FINANCEIRA</t>
  </si>
  <si>
    <t>DESCONTOS CONCEDIDOS</t>
  </si>
  <si>
    <t>VARIACAO CAMBIAL PASSIVA</t>
  </si>
  <si>
    <t>IRRF SOBRE OPERACAO DE CAMBIO</t>
  </si>
  <si>
    <t>ISS SOBRE OPERACAO DE CAMBIO</t>
  </si>
  <si>
    <t>DESCONTOS OBTIDOS</t>
  </si>
  <si>
    <t>0.0.4</t>
  </si>
  <si>
    <t>Receitas financeiras</t>
  </si>
  <si>
    <t>JUROS ATIVO</t>
  </si>
  <si>
    <t>RECEITA COM OPERAÇÕES DE CAMBIO</t>
  </si>
  <si>
    <t>VARIACAO CAMBIAL ATIVA</t>
  </si>
  <si>
    <t>PERDA NA VENDA DE IMOBILIZADO</t>
  </si>
  <si>
    <t>OUTRAS DESPESAS</t>
  </si>
  <si>
    <t>GANHO NA VENDA DE IMOBILIZADO</t>
  </si>
  <si>
    <t>OUTRAS RECEITAS</t>
  </si>
  <si>
    <t>RESULTADO DO EXERCICIO</t>
  </si>
  <si>
    <t>BAIXA/AJUSTE FORNECEDORES - 2011</t>
  </si>
  <si>
    <t>MOV_DEB-CRE</t>
  </si>
  <si>
    <t>DAT_ANOMES</t>
  </si>
  <si>
    <t>COD_CDC</t>
  </si>
  <si>
    <t>DES_CDC</t>
  </si>
  <si>
    <t>DIRETORIA EXECUTIVA</t>
  </si>
  <si>
    <t>DIRETORIA ADMINISTRATIVA E FINANCEIRA</t>
  </si>
  <si>
    <t>ASSESSORIA TÉCNICA</t>
  </si>
  <si>
    <t>IMPLEMENTAÇÃO DE PROJETOS</t>
  </si>
  <si>
    <t>CAPTAÇÃO (PROJETOS ESPECIAIS)</t>
  </si>
  <si>
    <t>COMUNICAÇÃO E DESIGN</t>
  </si>
  <si>
    <t>ASSESSORIA DE IMPRENSA E RELAÇÕES PÚBLICAS</t>
  </si>
  <si>
    <t>CONTROLADORIA</t>
  </si>
  <si>
    <t>RECURSOS HUMANOS</t>
  </si>
  <si>
    <t>AVALIAÇÃO E PRESTAÇÃO DE CONTAS</t>
  </si>
  <si>
    <t>ADMINISTRAÇÃO E APOIO</t>
  </si>
  <si>
    <t>TECNOLOGIA DA INFORMAÇÃO</t>
  </si>
  <si>
    <t>SUPRIMENTOS</t>
  </si>
  <si>
    <t>PRÉDIOS</t>
  </si>
  <si>
    <t>ADMINISTRAÇÃO E APOIO À EQUIPAMENTOS</t>
  </si>
  <si>
    <t>SUPERVISÃO ADMINISTRATIVA</t>
  </si>
  <si>
    <t>GERÊNCIA ADMINISTRATIVA</t>
  </si>
  <si>
    <t>DIRETORIA TÉCNICA</t>
  </si>
  <si>
    <t>COORDENAÇÃO CULTURAL DE ATIVIDADES E EVENTOS</t>
  </si>
  <si>
    <t>COORDENAÇÃO PEDAGÓGICA (EDUCACIONAL)</t>
  </si>
  <si>
    <t>GERÊNCIA DE FÁBRICAS</t>
  </si>
  <si>
    <t>SUPERVISÃO ARTÍSTICO-PEDAGÓGICA</t>
  </si>
  <si>
    <t>SUPERVISÃO DE ARTICULAÇÃO E PROMOÇÃO</t>
  </si>
  <si>
    <t>DIRETORIA</t>
  </si>
  <si>
    <t>COORDENAÇÃO ARTÍSTICO-PEDAGÓGICA</t>
  </si>
  <si>
    <t>COORDENAÇÃO DE ARTICULAÇÃO E PROMOÇÃO</t>
  </si>
  <si>
    <t>9.0.0</t>
  </si>
  <si>
    <t>COD_GER01</t>
  </si>
  <si>
    <t>COD_GER02</t>
  </si>
  <si>
    <t>COD_CDC-CTA</t>
  </si>
  <si>
    <t>EQUIPAMENTOS DE PROCESSAMENTO DE DADOS</t>
  </si>
  <si>
    <t>EQUIPAMENTOS DE TELECOMUNICAÇÕES</t>
  </si>
  <si>
    <t>IMOBILIZADO E INTANGÍVEL A CLASSIFICAR</t>
  </si>
  <si>
    <t>COMPUTADORES E PERIFERICOS</t>
  </si>
  <si>
    <t>MAQUINAS E EQUIPAMENTOS</t>
  </si>
  <si>
    <t>MÓVEIS E UTENSÍLIOS</t>
  </si>
  <si>
    <t>INSTALAÇÕES</t>
  </si>
  <si>
    <t>EQUIPAMENTOS DE SOM/LUZ</t>
  </si>
  <si>
    <t>EQUIPAMENTOS DE AUDIO E VIDEO</t>
  </si>
  <si>
    <t>DIREITOS DE USO DE SOFTWARE</t>
  </si>
  <si>
    <t>CORP</t>
  </si>
  <si>
    <t>JSL</t>
  </si>
  <si>
    <t>VNC</t>
  </si>
  <si>
    <t>LUZ</t>
  </si>
  <si>
    <t>COORD</t>
  </si>
  <si>
    <t>AR-AF</t>
  </si>
  <si>
    <t>EQUIP</t>
  </si>
  <si>
    <t>COD_GERENCIAL</t>
  </si>
  <si>
    <t>EQUIP_GERENC_DATA</t>
  </si>
  <si>
    <t>CDC_GERENC</t>
  </si>
  <si>
    <t>GERENC_DATA</t>
  </si>
  <si>
    <t>OBS 01</t>
  </si>
  <si>
    <t>ACERVO</t>
  </si>
  <si>
    <t>6.4</t>
  </si>
  <si>
    <t>5.6</t>
  </si>
  <si>
    <t>2.8</t>
  </si>
  <si>
    <t>ADICIONAL PERICULOSIDADE</t>
  </si>
  <si>
    <t>8.5</t>
  </si>
  <si>
    <t>BIBLIOTECA</t>
  </si>
  <si>
    <t>PROJETO ESPETACULO</t>
  </si>
  <si>
    <t>FABRICA ABERTA</t>
  </si>
  <si>
    <t>COORDENAÇÃO DE BIBLIOTECA</t>
  </si>
  <si>
    <t>Locação (Veículos e Equipamentos ADM)</t>
  </si>
  <si>
    <t>Transporte (táxi, motoboy, fretes, condução etc)</t>
  </si>
  <si>
    <t>DEPRECIACAO TELECOMUNICAÇÃO</t>
  </si>
  <si>
    <t>DEPRECIACAO SOM LUZ</t>
  </si>
  <si>
    <t>DEPRECIACAO AUDIO E VIDEO</t>
  </si>
  <si>
    <t>DEPRECIACAO DE EQUIPAMENTOS DE PROCESSAMENTOS DE DADOS</t>
  </si>
  <si>
    <t>CAP</t>
  </si>
  <si>
    <t>BRAS</t>
  </si>
  <si>
    <t>JCN</t>
  </si>
  <si>
    <t>%</t>
  </si>
  <si>
    <t>Transporte</t>
  </si>
  <si>
    <t>Despesas tributárias e financeiras</t>
  </si>
  <si>
    <t>Despesas diversas (correio, xerox, motoboy e etc...)</t>
  </si>
  <si>
    <t>Equipamentos / Implementos / Instrumentos</t>
  </si>
  <si>
    <t>Seguros (predial, incêndio e etc...)</t>
  </si>
  <si>
    <t>Investimentos (adequacao de espaço)</t>
  </si>
  <si>
    <t>Lanches</t>
  </si>
  <si>
    <t>Transporte Saidas pedagógicas</t>
  </si>
  <si>
    <t>Material atelie</t>
  </si>
  <si>
    <t>6.5</t>
  </si>
  <si>
    <t>6.6</t>
  </si>
  <si>
    <t>Bolsista</t>
  </si>
  <si>
    <t>Instrumentos e equipamentos (investimentos)</t>
  </si>
  <si>
    <t>Projeto Espetáculo</t>
  </si>
  <si>
    <t>9.1</t>
  </si>
  <si>
    <t>9.2</t>
  </si>
  <si>
    <t>9.3</t>
  </si>
  <si>
    <t>10.1</t>
  </si>
  <si>
    <t>10.2</t>
  </si>
  <si>
    <t>Realizado</t>
  </si>
  <si>
    <t>MONITORAMENTO DE SEGURANÇA</t>
  </si>
  <si>
    <t>DIÁRIAS DE VIAGEM</t>
  </si>
  <si>
    <t>ASSOCIAÇÃO DE CLASSES</t>
  </si>
  <si>
    <t>PROJETO E ESPETÁCULO</t>
  </si>
  <si>
    <t>SERVIÇOS PRESTADOS DE PESSOAS JURIDICAS</t>
  </si>
  <si>
    <t>SERVIÇOS EXPOSIÇÃO</t>
  </si>
  <si>
    <t xml:space="preserve">Serviços Profissionais </t>
  </si>
  <si>
    <t>ARENA</t>
  </si>
  <si>
    <t>EXCESSO/REDUCAO CONSUMO</t>
  </si>
  <si>
    <t>DIARIAS DE VIAGENS</t>
  </si>
  <si>
    <t xml:space="preserve">Investimentos </t>
  </si>
  <si>
    <t>Fundo de Reserva</t>
  </si>
  <si>
    <t xml:space="preserve"> CG   VALOR REFERENTE - / Aluguel</t>
  </si>
  <si>
    <t>EDUCADORES</t>
  </si>
  <si>
    <t>DESPESAS PARA PROVISAO 02</t>
  </si>
  <si>
    <t xml:space="preserve">OBS </t>
  </si>
  <si>
    <t>Está dentro de 2.7 estorno em 03_2016 com a provisão</t>
  </si>
  <si>
    <t>COORDENAÇÃO EDUACADORES</t>
  </si>
  <si>
    <t>PRESTADORES DE SERVIÇOS PJ/PF</t>
  </si>
  <si>
    <t>2.9</t>
  </si>
  <si>
    <t>2.11</t>
  </si>
  <si>
    <t>2.12</t>
  </si>
  <si>
    <t>4.1.1</t>
  </si>
  <si>
    <t>4.2.1</t>
  </si>
  <si>
    <t>4.2.4</t>
  </si>
  <si>
    <t>4.3.1</t>
  </si>
  <si>
    <t>4.3.2</t>
  </si>
  <si>
    <t>4.3.3</t>
  </si>
  <si>
    <t>4.3.4</t>
  </si>
  <si>
    <t>4.3.7</t>
  </si>
  <si>
    <t>Programação Cultural (Fábricas Aberta)</t>
  </si>
  <si>
    <t>Site, Redes Sociais e Materiais Gráficos</t>
  </si>
  <si>
    <t>EDUCADORES ARTÍSTICO PEDAGÓGICA</t>
  </si>
  <si>
    <t>EDUCADORES ARTÍSTICO PEDAGÓGICA PJ</t>
  </si>
  <si>
    <t>EXECUÇÃO ORÇAMENTARIA</t>
  </si>
  <si>
    <t>R$ mil</t>
  </si>
  <si>
    <t>ORÇAMENTO</t>
  </si>
  <si>
    <t>PREVISTO</t>
  </si>
  <si>
    <t>REALIZADO</t>
  </si>
  <si>
    <t>A REALIZAR</t>
  </si>
  <si>
    <t>TOTAL</t>
  </si>
  <si>
    <t>NO MÊS</t>
  </si>
  <si>
    <t>ACUMULADO</t>
  </si>
  <si>
    <t>REAL ACUM x PREV TOTAL</t>
  </si>
  <si>
    <t>FABRICAS DE CULTURA</t>
  </si>
  <si>
    <t>RECEITA</t>
  </si>
  <si>
    <t>SEC</t>
  </si>
  <si>
    <t>FINANCEIRAS</t>
  </si>
  <si>
    <t>SUPERAVIT</t>
  </si>
  <si>
    <t>PRÓPRIOS</t>
  </si>
  <si>
    <t>OUTRAS</t>
  </si>
  <si>
    <t>DESEMBOLSOS</t>
  </si>
  <si>
    <t>FOPAG</t>
  </si>
  <si>
    <t>DESP GERAIS</t>
  </si>
  <si>
    <t>PROG CULTURAL</t>
  </si>
  <si>
    <t>INVESTIMENTO</t>
  </si>
  <si>
    <t>FUNDOS</t>
  </si>
  <si>
    <t>PROGRAMA</t>
  </si>
  <si>
    <t>CORPORATIVO</t>
  </si>
  <si>
    <t>0.0.5</t>
  </si>
  <si>
    <t>Particulares - Financeiros</t>
  </si>
  <si>
    <t>Parcerias</t>
  </si>
  <si>
    <t>MÊS: ABRIL/2017</t>
  </si>
  <si>
    <t>Exercício:</t>
  </si>
  <si>
    <t>UGE:</t>
  </si>
  <si>
    <t>UFC</t>
  </si>
  <si>
    <t>Organização Social:   Poiesis Organização Social de Cultura</t>
  </si>
  <si>
    <t>Objeto Contratual:</t>
  </si>
  <si>
    <t>FÁBRICAS DE CULTURA</t>
  </si>
  <si>
    <t>Contrato de Gestão nº:</t>
  </si>
  <si>
    <t>02/2016</t>
  </si>
  <si>
    <t>1. RELATÓRIO GERENCIAL DE ORÇAMENTO PREVISTO x REALIZADO</t>
  </si>
  <si>
    <t>I - REPASSES PÚBLICOS</t>
  </si>
  <si>
    <t>RECURSOS PÚBLICOS VINCULADOS AO CONTRATO DE GESTÃO</t>
  </si>
  <si>
    <t>Orçamento
Anual</t>
  </si>
  <si>
    <t>1º Tri</t>
  </si>
  <si>
    <t>2º Tri</t>
  </si>
  <si>
    <t>3º Tri</t>
  </si>
  <si>
    <t>4º Tri</t>
  </si>
  <si>
    <t>1.1</t>
  </si>
  <si>
    <t>Repasse Contrato de Gestão</t>
  </si>
  <si>
    <t>1.2</t>
  </si>
  <si>
    <t>Movimentação de Recursos Reservados</t>
  </si>
  <si>
    <t xml:space="preserve">Constituição Recursos de Reserva </t>
  </si>
  <si>
    <t>Constituição Recursos de Contingência</t>
  </si>
  <si>
    <t>1.3</t>
  </si>
  <si>
    <t>Recursos de Investimento do Contrato de Gestão</t>
  </si>
  <si>
    <t>II - DEMONSTRAÇÃO DE RESULTADO</t>
  </si>
  <si>
    <t>RECEITAS APROPRIADAS VINCULADAS AO CONTRATO DE GESTÃO</t>
  </si>
  <si>
    <t xml:space="preserve">Receita de Repasse Apropriada                                  </t>
  </si>
  <si>
    <t>Receita de Captação Apropriada</t>
  </si>
  <si>
    <r>
      <t>Captação de Recursos Operacionais</t>
    </r>
    <r>
      <rPr>
        <sz val="10"/>
        <rFont val="Calibri"/>
        <family val="2"/>
        <scheme val="minor"/>
      </rPr>
      <t xml:space="preserve"> (bilheteria, cessão onerosa de espaço, loja, café, doações, estacionamento, etc)</t>
    </r>
  </si>
  <si>
    <t>4.2.2</t>
  </si>
  <si>
    <t>Captação de Recursos Incentivados</t>
  </si>
  <si>
    <t>4.2.3</t>
  </si>
  <si>
    <t>Trabalho Voluntário e Parcerias</t>
  </si>
  <si>
    <t>Total das Receitas Financeiras</t>
  </si>
  <si>
    <t>5</t>
  </si>
  <si>
    <t>TOTAL DE RECEITAS VINCULADAS AO PLANO DE TRABALHO</t>
  </si>
  <si>
    <t>6</t>
  </si>
  <si>
    <t>TOTAL DE RECEITAS PARA METAS CONDICIONADAS</t>
  </si>
  <si>
    <t>DESPESAS DO CONTRATO DE GESTÃO</t>
  </si>
  <si>
    <t>Recursos Humanos</t>
  </si>
  <si>
    <t>Salários, encargos e benefícios</t>
  </si>
  <si>
    <t>7.1.1</t>
  </si>
  <si>
    <t>Diretoria</t>
  </si>
  <si>
    <t>7.1.1.1</t>
  </si>
  <si>
    <t>Área Meio</t>
  </si>
  <si>
    <t>7.1.1.2</t>
  </si>
  <si>
    <t>Área Fim</t>
  </si>
  <si>
    <t>7.1.2</t>
  </si>
  <si>
    <t>Demais Funcionários</t>
  </si>
  <si>
    <t>7.1.2.1</t>
  </si>
  <si>
    <t>7.1.2.2</t>
  </si>
  <si>
    <t>7.1.3</t>
  </si>
  <si>
    <t>Estagiários</t>
  </si>
  <si>
    <t>7.1.3.1</t>
  </si>
  <si>
    <t>7.1.3.2</t>
  </si>
  <si>
    <t>7.1.4</t>
  </si>
  <si>
    <t>Aprendizes</t>
  </si>
  <si>
    <t>7.1.4.1</t>
  </si>
  <si>
    <t>7.1.4.2</t>
  </si>
  <si>
    <t>Prestadores de serviços (Consultorias/Assessorias/Pessoas Jurídicas) - Área Meio</t>
  </si>
  <si>
    <t>8.1</t>
  </si>
  <si>
    <t>8.2</t>
  </si>
  <si>
    <t>8.3</t>
  </si>
  <si>
    <t>8.4</t>
  </si>
  <si>
    <t>8.6</t>
  </si>
  <si>
    <t>8.7</t>
  </si>
  <si>
    <t>8.8</t>
  </si>
  <si>
    <t>Orçamento 
Anual</t>
  </si>
  <si>
    <t>Custos Administrativos e Institucionais</t>
  </si>
  <si>
    <t>9.4</t>
  </si>
  <si>
    <t>9.5</t>
  </si>
  <si>
    <t>9.6</t>
  </si>
  <si>
    <t>9.7</t>
  </si>
  <si>
    <t>9.8</t>
  </si>
  <si>
    <t>Programa de Edificações: Conservação, Manutenção e Segurança</t>
  </si>
  <si>
    <t>10.3</t>
  </si>
  <si>
    <t>10.4</t>
  </si>
  <si>
    <t>10.5</t>
  </si>
  <si>
    <t>10.6</t>
  </si>
  <si>
    <t>Programas de Trabalho da Área Fim</t>
  </si>
  <si>
    <t>11.1</t>
  </si>
  <si>
    <t>Programa/Ação  BIBLIOTECA</t>
  </si>
  <si>
    <t>11.1.1</t>
  </si>
  <si>
    <t>Aquisição de Acervo</t>
  </si>
  <si>
    <t>11.1.2</t>
  </si>
  <si>
    <t>11.2</t>
  </si>
  <si>
    <t>Programa/Ação  SERVIÇOS EDUCATIVOS</t>
  </si>
  <si>
    <t>11.2.1</t>
  </si>
  <si>
    <t>11.2.2</t>
  </si>
  <si>
    <t>11.2.3</t>
  </si>
  <si>
    <t>11.3</t>
  </si>
  <si>
    <t>Programa/Ação ARTISTICO  PEDAGÓGICO</t>
  </si>
  <si>
    <t>11.3.1</t>
  </si>
  <si>
    <t>11.3.2</t>
  </si>
  <si>
    <t>11.3.3</t>
  </si>
  <si>
    <t>11.3.4</t>
  </si>
  <si>
    <t>11.3.5</t>
  </si>
  <si>
    <t>11.3.6</t>
  </si>
  <si>
    <t>Eventos Eporádicos</t>
  </si>
  <si>
    <t>11.3.7</t>
  </si>
  <si>
    <t>11.5</t>
  </si>
  <si>
    <t>Programa de Comunicação</t>
  </si>
  <si>
    <t>11.5.1</t>
  </si>
  <si>
    <t>11.6</t>
  </si>
  <si>
    <t>11.6.1</t>
  </si>
  <si>
    <t>11.6.2</t>
  </si>
  <si>
    <t>Fundo de Contingência</t>
  </si>
  <si>
    <t>SUBTOTAL DESPESAS</t>
  </si>
  <si>
    <t>Depreciação/Amortização/Exaustão/Baixa de Imobilizado</t>
  </si>
  <si>
    <t>13.1</t>
  </si>
  <si>
    <t>13.2</t>
  </si>
  <si>
    <t>DESPESAS TOTAIS</t>
  </si>
  <si>
    <t>TOTAL GERAL</t>
  </si>
  <si>
    <t>SUPERÁVIT OU DÉFICIT DO EXERCÍCIO  (RECEITA-DESPESA)</t>
  </si>
  <si>
    <t>III - INVESTIMENTOS/IMOBILIZADO</t>
  </si>
  <si>
    <t>INVESTIMENTOS COM RECURSOS VINCULADOS AO CONTRATOS DE GESTÃO</t>
  </si>
  <si>
    <t>16.1</t>
  </si>
  <si>
    <t>EQUIPAMENTOS DE INFORMÁTICA</t>
  </si>
  <si>
    <t>16.2</t>
  </si>
  <si>
    <t>16.3</t>
  </si>
  <si>
    <t>MÁQUINAS E EQUIPAMENTOS</t>
  </si>
  <si>
    <t>16.4</t>
  </si>
  <si>
    <t>SOFTWARE</t>
  </si>
  <si>
    <t>16.5</t>
  </si>
  <si>
    <t>BENFEITORIAS</t>
  </si>
  <si>
    <t>16.6</t>
  </si>
  <si>
    <t>AQUISIÇÃO DE ACERVO</t>
  </si>
  <si>
    <t>RECURSOS PÚBLICOS ESPECÍFICOS PARA INVESTIMENTO              NO CONTRATO DE GESTÃO</t>
  </si>
  <si>
    <t>17.1</t>
  </si>
  <si>
    <t>17.2</t>
  </si>
  <si>
    <t>17.3</t>
  </si>
  <si>
    <t>17.4</t>
  </si>
  <si>
    <t>17.5</t>
  </si>
  <si>
    <t>17.6</t>
  </si>
  <si>
    <t>INVESTIMENTOS COM RECURSOS INCENTIVADOS</t>
  </si>
  <si>
    <t>INVESTIMENTOS ATRAVÉS DE RECURSOS INCENTIVADOS</t>
  </si>
  <si>
    <t>18.1</t>
  </si>
  <si>
    <t>18.2</t>
  </si>
  <si>
    <t>18.3</t>
  </si>
  <si>
    <t>18.4</t>
  </si>
  <si>
    <t>18.5</t>
  </si>
  <si>
    <t>18.6</t>
  </si>
  <si>
    <t>IV - PROJETOS A EXECUTAR E SALDOS DE RECURSOS VINCULADOS AO CONTRATO DE GESTÃO</t>
  </si>
  <si>
    <t>PROJETOS A EXECUTAR</t>
  </si>
  <si>
    <t>19.1</t>
  </si>
  <si>
    <t>SALDO INÍCIO EXERCÍCIO</t>
  </si>
  <si>
    <t>19.2</t>
  </si>
  <si>
    <t>REPASSES LÍQUIDOS DISPONÍVEIS</t>
  </si>
  <si>
    <t>19.3</t>
  </si>
  <si>
    <t>RECEITAS DE REPASSE APROPRIADAS</t>
  </si>
  <si>
    <t>19.4</t>
  </si>
  <si>
    <t>RECEITAS FINANCEIRAS DOS RECURSOS DE RESERVAS E CONTINGÊNCIA</t>
  </si>
  <si>
    <t>19.5</t>
  </si>
  <si>
    <t>INVESTIMENTOS COM RECURSOS VINCULADOS AO CG</t>
  </si>
  <si>
    <t>19.6</t>
  </si>
  <si>
    <t>RESTITUIÇÃO DE RECURSOS A SEC</t>
  </si>
  <si>
    <t>19.7</t>
  </si>
  <si>
    <t>VARIAÇÃO NO PERÍODO</t>
  </si>
  <si>
    <t>19</t>
  </si>
  <si>
    <t>SALDO PROJETOS A EXECUTAR</t>
  </si>
  <si>
    <t>OUTRAS RESERVAS: SALDOS</t>
  </si>
  <si>
    <t>Saldo</t>
  </si>
  <si>
    <t>20.1</t>
  </si>
  <si>
    <t>Recurso de Reserva</t>
  </si>
  <si>
    <t>20.2</t>
  </si>
  <si>
    <t>Recurso de Contingência</t>
  </si>
  <si>
    <t>20.3</t>
  </si>
  <si>
    <t>Projetos Incentivados</t>
  </si>
  <si>
    <t>20.4</t>
  </si>
  <si>
    <t>Demais Saldos (especificar)</t>
  </si>
  <si>
    <t>________________________________________</t>
  </si>
  <si>
    <t>_________________________________________</t>
  </si>
  <si>
    <t>Clovis Carvalho</t>
  </si>
  <si>
    <t>Plinio Correa</t>
  </si>
  <si>
    <t>Diretor Executivo</t>
  </si>
  <si>
    <t>Diretor Administrativo Financeiro</t>
  </si>
  <si>
    <t>Repasse Líquidos para o Contrato de Gestão</t>
  </si>
  <si>
    <t>Reversão  de Recursos de Reserva</t>
  </si>
  <si>
    <t>Reversão  de Recursos de Contigência</t>
  </si>
  <si>
    <t>Reversão  de Recursos de Reserva - Outros</t>
  </si>
  <si>
    <t>Outas Receitas</t>
  </si>
  <si>
    <t>1.3.1</t>
  </si>
  <si>
    <t>Saldos anteriores para utilização no exercício</t>
  </si>
  <si>
    <t>1.3.2</t>
  </si>
  <si>
    <t>Outros Saldos</t>
  </si>
  <si>
    <t>Investimentos do CG</t>
  </si>
  <si>
    <t>Recursos de Captação</t>
  </si>
  <si>
    <t>Recusrsos de Captação voltados a custeio</t>
  </si>
  <si>
    <t>3.1.1</t>
  </si>
  <si>
    <t>3.1.2</t>
  </si>
  <si>
    <t>Captação de Recusros Incentivados e Não Incentivados</t>
  </si>
  <si>
    <t>3.1.3</t>
  </si>
  <si>
    <t>trabalho Voluntários e Parcerias</t>
  </si>
  <si>
    <t>São Paulo, 01 de Janeiro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</si>
</sst>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[$€-2]* #,##0.00_);_([$€-2]* \(#,##0.00\);_([$€-2]* &quot;-&quot;??_)"/>
    <numFmt numFmtId="167" formatCode="0.0%"/>
    <numFmt numFmtId="168" formatCode="[$-416]dddd\,\ d&quot; de &quot;mmmm&quot; de &quot;yyyy"/>
    <numFmt numFmtId="169" formatCode="#,##0_ ;[Red]\-#,##0\ "/>
    <numFmt numFmtId="170" formatCode="#,##0.0_ ;[Red]\-#,##0.0\ "/>
    <numFmt numFmtId="171" formatCode="dd&quot;/&quot;mm&quot;/&quot;yyyy"/>
    <numFmt numFmtId="172" formatCode="_-* #,##0_-;\-* #,##0_-;_-* &quot;-&quot;??_-;_-@_-"/>
    <numFmt numFmtId="173" formatCode="#,##0.00_ ;[Red]\-#,##0.00\ "/>
    <numFmt numFmtId="174" formatCode="#,##0.00_ ;\-#,##0.00\ "/>
    <numFmt numFmtId="175" formatCode="#,##0_ ;\-#,##0\ 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11"/>
      <color indexed="9"/>
      <name val="Calibri"/>
      <family val="2"/>
    </font>
    <font>
      <sz val="8"/>
      <color theme="0"/>
      <name val="Calibri"/>
      <family val="2"/>
    </font>
    <font>
      <sz val="8"/>
      <color indexed="9"/>
      <name val="Calibri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sz val="8"/>
      <color rgb="FF006100"/>
      <name val="Calibri"/>
      <family val="2"/>
    </font>
    <font>
      <sz val="8"/>
      <color indexed="17"/>
      <name val="Calibri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1"/>
      <color indexed="52"/>
      <name val="Calibri"/>
      <family val="2"/>
    </font>
    <font>
      <b/>
      <sz val="8"/>
      <color rgb="FFFA7D00"/>
      <name val="Calibri"/>
      <family val="2"/>
    </font>
    <font>
      <b/>
      <sz val="8"/>
      <color indexed="52"/>
      <name val="Calibri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8"/>
      <color theme="0"/>
      <name val="Calibri"/>
      <family val="2"/>
    </font>
    <font>
      <b/>
      <sz val="8"/>
      <color indexed="9"/>
      <name val="Calibri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52"/>
      <name val="Calibri"/>
      <family val="2"/>
    </font>
    <font>
      <sz val="8"/>
      <color rgb="FFFA7D00"/>
      <name val="Calibri"/>
      <family val="2"/>
    </font>
    <font>
      <sz val="8"/>
      <color indexed="52"/>
      <name val="Calibri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11"/>
      <color indexed="62"/>
      <name val="Calibri"/>
      <family val="2"/>
    </font>
    <font>
      <sz val="8"/>
      <color rgb="FF3F3F76"/>
      <name val="Calibri"/>
      <family val="2"/>
    </font>
    <font>
      <sz val="8"/>
      <color indexed="62"/>
      <name val="Calibri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sz val="8"/>
      <color rgb="FF9C0006"/>
      <name val="Calibri"/>
      <family val="2"/>
    </font>
    <font>
      <sz val="8"/>
      <color indexed="20"/>
      <name val="Calibri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sz val="11"/>
      <color indexed="60"/>
      <name val="Calibri"/>
      <family val="2"/>
    </font>
    <font>
      <sz val="8"/>
      <color rgb="FF9C6500"/>
      <name val="Calibri"/>
      <family val="2"/>
    </font>
    <font>
      <sz val="8"/>
      <color indexed="60"/>
      <name val="Calibri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8"/>
      <name val="Tahoma"/>
      <family val="2"/>
    </font>
    <font>
      <sz val="10"/>
      <name val="Swis721 BT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CC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</font>
    <font>
      <sz val="10"/>
      <color rgb="FF0000CC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2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MS Sans Serif"/>
      <family val="2"/>
    </font>
    <font>
      <b/>
      <sz val="11.05"/>
      <color indexed="8"/>
      <name val="Times New Roman"/>
      <family val="1"/>
    </font>
    <font>
      <b/>
      <sz val="9"/>
      <color theme="0"/>
      <name val="Calibri"/>
      <family val="2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color indexed="8"/>
      <name val="MS Sans 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4544">
    <xf numFmtId="0" fontId="0" fillId="0" borderId="0"/>
    <xf numFmtId="0" fontId="5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1" fillId="34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1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1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1" fillId="38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1" fillId="41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1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34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" fillId="1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2" fillId="1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1" fillId="44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" fillId="2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34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2" fillId="2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36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3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36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3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1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1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1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1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1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1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1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1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2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2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2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4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4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4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4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2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32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32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32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4" borderId="5" applyNumberFormat="0" applyAlignment="0" applyProtection="0"/>
    <xf numFmtId="0" fontId="23" fillId="34" borderId="5" applyNumberFormat="0" applyAlignment="0" applyProtection="0"/>
    <xf numFmtId="0" fontId="24" fillId="6" borderId="1" applyNumberFormat="0" applyAlignment="0" applyProtection="0"/>
    <xf numFmtId="0" fontId="25" fillId="34" borderId="5" applyNumberFormat="0" applyAlignment="0" applyProtection="0"/>
    <xf numFmtId="0" fontId="25" fillId="34" borderId="5" applyNumberFormat="0" applyAlignment="0" applyProtection="0"/>
    <xf numFmtId="0" fontId="24" fillId="6" borderId="1" applyNumberFormat="0" applyAlignment="0" applyProtection="0"/>
    <xf numFmtId="0" fontId="25" fillId="34" borderId="5" applyNumberFormat="0" applyAlignment="0" applyProtection="0"/>
    <xf numFmtId="0" fontId="25" fillId="34" borderId="5" applyNumberFormat="0" applyAlignment="0" applyProtection="0"/>
    <xf numFmtId="0" fontId="25" fillId="34" borderId="5" applyNumberFormat="0" applyAlignment="0" applyProtection="0"/>
    <xf numFmtId="0" fontId="24" fillId="6" borderId="1" applyNumberFormat="0" applyAlignment="0" applyProtection="0"/>
    <xf numFmtId="0" fontId="25" fillId="34" borderId="5" applyNumberFormat="0" applyAlignment="0" applyProtection="0"/>
    <xf numFmtId="0" fontId="25" fillId="34" borderId="5" applyNumberFormat="0" applyAlignment="0" applyProtection="0"/>
    <xf numFmtId="0" fontId="25" fillId="34" borderId="5" applyNumberFormat="0" applyAlignment="0" applyProtection="0"/>
    <xf numFmtId="0" fontId="24" fillId="6" borderId="1" applyNumberFormat="0" applyAlignment="0" applyProtection="0"/>
    <xf numFmtId="0" fontId="25" fillId="34" borderId="5" applyNumberFormat="0" applyAlignment="0" applyProtection="0"/>
    <xf numFmtId="0" fontId="25" fillId="34" borderId="5" applyNumberFormat="0" applyAlignment="0" applyProtection="0"/>
    <xf numFmtId="0" fontId="25" fillId="34" borderId="5" applyNumberFormat="0" applyAlignment="0" applyProtection="0"/>
    <xf numFmtId="0" fontId="26" fillId="6" borderId="1" applyNumberFormat="0" applyAlignment="0" applyProtection="0"/>
    <xf numFmtId="0" fontId="27" fillId="34" borderId="5" applyNumberFormat="0" applyAlignment="0" applyProtection="0"/>
    <xf numFmtId="0" fontId="27" fillId="34" borderId="5" applyNumberFormat="0" applyAlignment="0" applyProtection="0"/>
    <xf numFmtId="0" fontId="27" fillId="34" borderId="5" applyNumberFormat="0" applyAlignment="0" applyProtection="0"/>
    <xf numFmtId="0" fontId="27" fillId="34" borderId="5" applyNumberFormat="0" applyAlignment="0" applyProtection="0"/>
    <xf numFmtId="0" fontId="27" fillId="34" borderId="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/>
    </xf>
    <xf numFmtId="0" fontId="29" fillId="50" borderId="6" applyNumberFormat="0" applyAlignment="0" applyProtection="0"/>
    <xf numFmtId="0" fontId="29" fillId="50" borderId="6" applyNumberFormat="0" applyAlignment="0" applyProtection="0"/>
    <xf numFmtId="0" fontId="30" fillId="7" borderId="3" applyNumberFormat="0" applyAlignment="0" applyProtection="0"/>
    <xf numFmtId="0" fontId="31" fillId="50" borderId="6" applyNumberFormat="0" applyAlignment="0" applyProtection="0"/>
    <xf numFmtId="0" fontId="31" fillId="50" borderId="6" applyNumberFormat="0" applyAlignment="0" applyProtection="0"/>
    <xf numFmtId="0" fontId="30" fillId="7" borderId="3" applyNumberFormat="0" applyAlignment="0" applyProtection="0"/>
    <xf numFmtId="0" fontId="31" fillId="50" borderId="6" applyNumberFormat="0" applyAlignment="0" applyProtection="0"/>
    <xf numFmtId="0" fontId="31" fillId="50" borderId="6" applyNumberFormat="0" applyAlignment="0" applyProtection="0"/>
    <xf numFmtId="0" fontId="31" fillId="50" borderId="6" applyNumberFormat="0" applyAlignment="0" applyProtection="0"/>
    <xf numFmtId="0" fontId="30" fillId="7" borderId="3" applyNumberFormat="0" applyAlignment="0" applyProtection="0"/>
    <xf numFmtId="0" fontId="31" fillId="50" borderId="6" applyNumberFormat="0" applyAlignment="0" applyProtection="0"/>
    <xf numFmtId="0" fontId="31" fillId="50" borderId="6" applyNumberFormat="0" applyAlignment="0" applyProtection="0"/>
    <xf numFmtId="0" fontId="31" fillId="50" borderId="6" applyNumberFormat="0" applyAlignment="0" applyProtection="0"/>
    <xf numFmtId="0" fontId="30" fillId="7" borderId="3" applyNumberFormat="0" applyAlignment="0" applyProtection="0"/>
    <xf numFmtId="0" fontId="31" fillId="50" borderId="6" applyNumberFormat="0" applyAlignment="0" applyProtection="0"/>
    <xf numFmtId="0" fontId="31" fillId="50" borderId="6" applyNumberFormat="0" applyAlignment="0" applyProtection="0"/>
    <xf numFmtId="0" fontId="31" fillId="50" borderId="6" applyNumberFormat="0" applyAlignment="0" applyProtection="0"/>
    <xf numFmtId="0" fontId="32" fillId="7" borderId="3" applyNumberFormat="0" applyAlignment="0" applyProtection="0"/>
    <xf numFmtId="0" fontId="33" fillId="50" borderId="6" applyNumberFormat="0" applyAlignment="0" applyProtection="0"/>
    <xf numFmtId="0" fontId="33" fillId="50" borderId="6" applyNumberFormat="0" applyAlignment="0" applyProtection="0"/>
    <xf numFmtId="0" fontId="33" fillId="50" borderId="6" applyNumberFormat="0" applyAlignment="0" applyProtection="0"/>
    <xf numFmtId="0" fontId="3" fillId="7" borderId="3" applyNumberFormat="0" applyAlignment="0" applyProtection="0"/>
    <xf numFmtId="0" fontId="29" fillId="50" borderId="6" applyNumberFormat="0" applyAlignment="0" applyProtection="0"/>
    <xf numFmtId="0" fontId="29" fillId="50" borderId="6" applyNumberFormat="0" applyAlignment="0" applyProtection="0"/>
    <xf numFmtId="0" fontId="33" fillId="50" borderId="6" applyNumberFormat="0" applyAlignment="0" applyProtection="0"/>
    <xf numFmtId="0" fontId="33" fillId="50" borderId="6" applyNumberFormat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2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5" fillId="0" borderId="2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5" fillId="0" borderId="2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5" fillId="0" borderId="2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7" fillId="0" borderId="2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" fillId="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1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4" fillId="1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4" fillId="1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4" fillId="1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1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4" fillId="1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4" fillId="1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4" fillId="1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4" fillId="1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1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1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5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5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5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5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4" fillId="29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29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29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29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2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4" fillId="29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39" fillId="36" borderId="5" applyNumberFormat="0" applyAlignment="0" applyProtection="0"/>
    <xf numFmtId="0" fontId="39" fillId="36" borderId="5" applyNumberFormat="0" applyAlignment="0" applyProtection="0"/>
    <xf numFmtId="0" fontId="40" fillId="5" borderId="1" applyNumberFormat="0" applyAlignment="0" applyProtection="0"/>
    <xf numFmtId="0" fontId="41" fillId="36" borderId="5" applyNumberFormat="0" applyAlignment="0" applyProtection="0"/>
    <xf numFmtId="0" fontId="41" fillId="36" borderId="5" applyNumberFormat="0" applyAlignment="0" applyProtection="0"/>
    <xf numFmtId="0" fontId="40" fillId="5" borderId="1" applyNumberFormat="0" applyAlignment="0" applyProtection="0"/>
    <xf numFmtId="0" fontId="41" fillId="36" borderId="5" applyNumberFormat="0" applyAlignment="0" applyProtection="0"/>
    <xf numFmtId="0" fontId="41" fillId="36" borderId="5" applyNumberFormat="0" applyAlignment="0" applyProtection="0"/>
    <xf numFmtId="0" fontId="41" fillId="36" borderId="5" applyNumberFormat="0" applyAlignment="0" applyProtection="0"/>
    <xf numFmtId="0" fontId="40" fillId="5" borderId="1" applyNumberFormat="0" applyAlignment="0" applyProtection="0"/>
    <xf numFmtId="0" fontId="41" fillId="36" borderId="5" applyNumberFormat="0" applyAlignment="0" applyProtection="0"/>
    <xf numFmtId="0" fontId="41" fillId="36" borderId="5" applyNumberFormat="0" applyAlignment="0" applyProtection="0"/>
    <xf numFmtId="0" fontId="41" fillId="36" borderId="5" applyNumberFormat="0" applyAlignment="0" applyProtection="0"/>
    <xf numFmtId="0" fontId="40" fillId="5" borderId="1" applyNumberFormat="0" applyAlignment="0" applyProtection="0"/>
    <xf numFmtId="0" fontId="41" fillId="36" borderId="5" applyNumberFormat="0" applyAlignment="0" applyProtection="0"/>
    <xf numFmtId="0" fontId="41" fillId="36" borderId="5" applyNumberFormat="0" applyAlignment="0" applyProtection="0"/>
    <xf numFmtId="0" fontId="41" fillId="36" borderId="5" applyNumberFormat="0" applyAlignment="0" applyProtection="0"/>
    <xf numFmtId="0" fontId="42" fillId="5" borderId="1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2" fillId="5" borderId="1" applyNumberFormat="0" applyAlignment="0" applyProtection="0"/>
    <xf numFmtId="0" fontId="43" fillId="36" borderId="5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5" fillId="3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3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3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3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7" fillId="3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4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4" fillId="0" borderId="0"/>
    <xf numFmtId="0" fontId="54" fillId="0" borderId="0"/>
    <xf numFmtId="0" fontId="28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11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9" fillId="38" borderId="8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9" fillId="38" borderId="8" applyNumberFormat="0" applyFont="0" applyAlignment="0" applyProtection="0"/>
    <xf numFmtId="0" fontId="9" fillId="38" borderId="8" applyNumberFormat="0" applyFont="0" applyAlignment="0" applyProtection="0"/>
    <xf numFmtId="0" fontId="11" fillId="8" borderId="4" applyNumberFormat="0" applyFont="0" applyAlignment="0" applyProtection="0"/>
    <xf numFmtId="0" fontId="11" fillId="38" borderId="8" applyNumberFormat="0" applyFont="0" applyAlignment="0" applyProtection="0"/>
    <xf numFmtId="0" fontId="11" fillId="38" borderId="8" applyNumberFormat="0" applyFont="0" applyAlignment="0" applyProtection="0"/>
    <xf numFmtId="0" fontId="11" fillId="8" borderId="4" applyNumberFormat="0" applyFont="0" applyAlignment="0" applyProtection="0"/>
    <xf numFmtId="0" fontId="11" fillId="8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 applyNumberFormat="0" applyFill="0" applyBorder="0" applyProtection="0">
      <alignment horizontal="left"/>
    </xf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168" fontId="28" fillId="0" borderId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0" fontId="66" fillId="0" borderId="0"/>
    <xf numFmtId="164" fontId="1" fillId="0" borderId="0" applyFont="0" applyFill="0" applyBorder="0" applyAlignment="0" applyProtection="0"/>
    <xf numFmtId="0" fontId="58" fillId="0" borderId="0"/>
    <xf numFmtId="0" fontId="70" fillId="0" borderId="0"/>
    <xf numFmtId="43" fontId="70" fillId="0" borderId="0" applyFont="0" applyFill="0" applyBorder="0" applyAlignment="0" applyProtection="0"/>
    <xf numFmtId="0" fontId="71" fillId="0" borderId="0"/>
    <xf numFmtId="0" fontId="84" fillId="0" borderId="0"/>
    <xf numFmtId="43" fontId="85" fillId="0" borderId="0" applyFont="0" applyFill="0" applyBorder="0" applyAlignment="0" applyProtection="0"/>
    <xf numFmtId="0" fontId="1" fillId="0" borderId="0"/>
    <xf numFmtId="0" fontId="98" fillId="0" borderId="0"/>
  </cellStyleXfs>
  <cellXfs count="472">
    <xf numFmtId="0" fontId="0" fillId="0" borderId="0" xfId="0"/>
    <xf numFmtId="0" fontId="60" fillId="0" borderId="0" xfId="4533" applyNumberFormat="1" applyFont="1" applyFill="1" applyBorder="1" applyAlignment="1" applyProtection="1"/>
    <xf numFmtId="0" fontId="60" fillId="0" borderId="0" xfId="4533" applyFont="1" applyAlignment="1">
      <alignment horizontal="center" vertical="center"/>
    </xf>
    <xf numFmtId="0" fontId="59" fillId="0" borderId="0" xfId="4533" applyNumberFormat="1" applyFont="1" applyFill="1" applyBorder="1" applyAlignment="1" applyProtection="1"/>
    <xf numFmtId="0" fontId="59" fillId="0" borderId="0" xfId="4533" applyFont="1" applyAlignment="1">
      <alignment vertical="center"/>
    </xf>
    <xf numFmtId="0" fontId="61" fillId="0" borderId="0" xfId="4533" applyNumberFormat="1" applyFont="1" applyAlignment="1">
      <alignment vertical="center"/>
    </xf>
    <xf numFmtId="0" fontId="61" fillId="0" borderId="0" xfId="4533" applyFont="1" applyAlignment="1">
      <alignment horizontal="left" vertical="center"/>
    </xf>
    <xf numFmtId="0" fontId="61" fillId="0" borderId="0" xfId="4533" applyNumberFormat="1" applyFont="1" applyFill="1" applyBorder="1" applyAlignment="1" applyProtection="1"/>
    <xf numFmtId="0" fontId="62" fillId="0" borderId="0" xfId="4533" applyNumberFormat="1" applyFont="1" applyFill="1" applyBorder="1" applyAlignment="1" applyProtection="1"/>
    <xf numFmtId="0" fontId="62" fillId="0" borderId="0" xfId="4533" applyNumberFormat="1" applyFont="1" applyAlignment="1">
      <alignment vertical="center"/>
    </xf>
    <xf numFmtId="0" fontId="62" fillId="0" borderId="0" xfId="4533" applyFont="1" applyAlignment="1">
      <alignment horizontal="left" vertical="center"/>
    </xf>
    <xf numFmtId="0" fontId="63" fillId="57" borderId="0" xfId="4533" applyNumberFormat="1" applyFont="1" applyFill="1" applyAlignment="1">
      <alignment vertical="center"/>
    </xf>
    <xf numFmtId="0" fontId="63" fillId="57" borderId="0" xfId="4533" applyFont="1" applyFill="1" applyAlignment="1">
      <alignment horizontal="left" vertical="center"/>
    </xf>
    <xf numFmtId="0" fontId="63" fillId="58" borderId="0" xfId="4533" applyNumberFormat="1" applyFont="1" applyFill="1" applyAlignment="1">
      <alignment vertical="center"/>
    </xf>
    <xf numFmtId="0" fontId="63" fillId="58" borderId="0" xfId="4533" applyFont="1" applyFill="1" applyAlignment="1">
      <alignment horizontal="left" vertical="center"/>
    </xf>
    <xf numFmtId="0" fontId="63" fillId="57" borderId="0" xfId="4533" applyNumberFormat="1" applyFont="1" applyFill="1" applyBorder="1" applyAlignment="1" applyProtection="1"/>
    <xf numFmtId="0" fontId="63" fillId="0" borderId="0" xfId="4533" applyNumberFormat="1" applyFont="1" applyFill="1" applyBorder="1" applyAlignment="1" applyProtection="1"/>
    <xf numFmtId="0" fontId="63" fillId="58" borderId="0" xfId="4533" applyNumberFormat="1" applyFont="1" applyFill="1" applyBorder="1" applyAlignment="1" applyProtection="1"/>
    <xf numFmtId="0" fontId="64" fillId="57" borderId="0" xfId="4533" applyNumberFormat="1" applyFont="1" applyFill="1" applyAlignment="1">
      <alignment vertical="center"/>
    </xf>
    <xf numFmtId="0" fontId="64" fillId="57" borderId="0" xfId="4533" applyFont="1" applyFill="1" applyAlignment="1">
      <alignment horizontal="left" vertical="center"/>
    </xf>
    <xf numFmtId="0" fontId="64" fillId="57" borderId="0" xfId="4533" applyNumberFormat="1" applyFont="1" applyFill="1" applyBorder="1" applyAlignment="1" applyProtection="1"/>
    <xf numFmtId="0" fontId="65" fillId="0" borderId="0" xfId="4533" applyNumberFormat="1" applyFont="1" applyFill="1" applyBorder="1" applyAlignment="1" applyProtection="1"/>
    <xf numFmtId="0" fontId="65" fillId="0" borderId="0" xfId="4533" applyNumberFormat="1" applyFont="1" applyAlignment="1">
      <alignment vertical="center"/>
    </xf>
    <xf numFmtId="0" fontId="65" fillId="0" borderId="0" xfId="4533" applyFont="1" applyAlignment="1">
      <alignment horizontal="left" vertical="center"/>
    </xf>
    <xf numFmtId="0" fontId="64" fillId="58" borderId="0" xfId="4533" applyNumberFormat="1" applyFont="1" applyFill="1" applyAlignment="1">
      <alignment vertical="center"/>
    </xf>
    <xf numFmtId="0" fontId="64" fillId="58" borderId="0" xfId="4533" applyFont="1" applyFill="1" applyAlignment="1">
      <alignment horizontal="left" vertical="center"/>
    </xf>
    <xf numFmtId="0" fontId="64" fillId="58" borderId="0" xfId="4533" applyNumberFormat="1" applyFont="1" applyFill="1" applyBorder="1" applyAlignment="1" applyProtection="1"/>
    <xf numFmtId="0" fontId="59" fillId="0" borderId="0" xfId="4533" applyFont="1" applyAlignment="1">
      <alignment horizontal="center" vertical="center"/>
    </xf>
    <xf numFmtId="0" fontId="60" fillId="0" borderId="0" xfId="4533" applyNumberFormat="1" applyFont="1" applyFill="1" applyBorder="1" applyAlignment="1" applyProtection="1">
      <alignment vertical="center"/>
    </xf>
    <xf numFmtId="0" fontId="60" fillId="0" borderId="0" xfId="4533" quotePrefix="1" applyNumberFormat="1" applyFont="1" applyFill="1" applyBorder="1" applyAlignment="1" applyProtection="1">
      <alignment vertical="center"/>
    </xf>
    <xf numFmtId="0" fontId="60" fillId="0" borderId="0" xfId="4533" applyFont="1" applyAlignment="1">
      <alignment vertical="center"/>
    </xf>
    <xf numFmtId="0" fontId="7" fillId="0" borderId="0" xfId="4533" applyNumberFormat="1" applyFont="1" applyFill="1" applyBorder="1" applyAlignment="1" applyProtection="1">
      <alignment vertical="center"/>
    </xf>
    <xf numFmtId="0" fontId="7" fillId="0" borderId="0" xfId="4533" applyNumberFormat="1" applyFont="1" applyFill="1" applyBorder="1" applyAlignment="1" applyProtection="1">
      <alignment horizontal="center" vertical="center"/>
    </xf>
    <xf numFmtId="0" fontId="60" fillId="0" borderId="0" xfId="4533" applyNumberFormat="1" applyFont="1" applyFill="1" applyBorder="1" applyAlignment="1" applyProtection="1">
      <alignment horizontal="center" vertical="center"/>
    </xf>
    <xf numFmtId="0" fontId="63" fillId="58" borderId="0" xfId="4533" applyNumberFormat="1" applyFont="1" applyFill="1" applyBorder="1" applyAlignment="1" applyProtection="1">
      <alignment horizontal="right"/>
    </xf>
    <xf numFmtId="0" fontId="63" fillId="58" borderId="0" xfId="4533" applyFont="1" applyFill="1" applyAlignment="1">
      <alignment horizontal="right" vertical="center"/>
    </xf>
    <xf numFmtId="0" fontId="63" fillId="0" borderId="0" xfId="4533" applyFont="1" applyFill="1" applyAlignment="1">
      <alignment horizontal="right" vertical="center"/>
    </xf>
    <xf numFmtId="1" fontId="60" fillId="0" borderId="0" xfId="0" applyNumberFormat="1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7" fillId="0" borderId="0" xfId="4533" applyNumberFormat="1" applyFont="1" applyFill="1" applyBorder="1" applyAlignment="1" applyProtection="1"/>
    <xf numFmtId="0" fontId="72" fillId="59" borderId="19" xfId="4534" applyFont="1" applyFill="1" applyBorder="1" applyAlignment="1">
      <alignment horizontal="center" vertical="center"/>
    </xf>
    <xf numFmtId="1" fontId="67" fillId="0" borderId="0" xfId="4533" applyNumberFormat="1" applyFont="1" applyAlignment="1">
      <alignment horizontal="center" vertical="center"/>
    </xf>
    <xf numFmtId="0" fontId="72" fillId="0" borderId="0" xfId="4533" applyNumberFormat="1" applyFont="1" applyFill="1" applyBorder="1" applyAlignment="1" applyProtection="1">
      <alignment horizontal="center"/>
    </xf>
    <xf numFmtId="0" fontId="67" fillId="0" borderId="0" xfId="4533" applyFont="1" applyAlignment="1">
      <alignment horizontal="center" vertical="center"/>
    </xf>
    <xf numFmtId="0" fontId="67" fillId="0" borderId="0" xfId="4533" applyNumberFormat="1" applyFont="1" applyFill="1" applyBorder="1" applyAlignment="1" applyProtection="1">
      <alignment horizontal="center"/>
    </xf>
    <xf numFmtId="1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41" fontId="74" fillId="0" borderId="0" xfId="3689" applyNumberFormat="1" applyFont="1" applyFill="1" applyAlignment="1">
      <alignment horizontal="center" vertical="center"/>
    </xf>
    <xf numFmtId="0" fontId="72" fillId="0" borderId="0" xfId="4533" applyNumberFormat="1" applyFont="1" applyFill="1" applyBorder="1" applyAlignment="1" applyProtection="1">
      <alignment horizontal="left"/>
    </xf>
    <xf numFmtId="0" fontId="67" fillId="0" borderId="0" xfId="4533" applyNumberFormat="1" applyFont="1" applyFill="1" applyBorder="1" applyAlignment="1" applyProtection="1">
      <alignment horizontal="left"/>
    </xf>
    <xf numFmtId="169" fontId="74" fillId="0" borderId="0" xfId="3689" applyNumberFormat="1" applyFont="1" applyBorder="1" applyAlignment="1">
      <alignment horizontal="left" vertical="center"/>
    </xf>
    <xf numFmtId="0" fontId="67" fillId="0" borderId="0" xfId="4533" applyFont="1" applyBorder="1" applyAlignment="1">
      <alignment horizontal="left" vertical="center"/>
    </xf>
    <xf numFmtId="171" fontId="60" fillId="0" borderId="0" xfId="0" applyNumberFormat="1" applyFont="1" applyAlignment="1">
      <alignment horizontal="center" vertical="center"/>
    </xf>
    <xf numFmtId="3" fontId="65" fillId="0" borderId="0" xfId="4533" applyNumberFormat="1" applyFont="1" applyFill="1" applyBorder="1" applyAlignment="1" applyProtection="1"/>
    <xf numFmtId="0" fontId="60" fillId="59" borderId="21" xfId="0" applyFont="1" applyFill="1" applyBorder="1" applyAlignment="1">
      <alignment horizontal="left" vertical="center"/>
    </xf>
    <xf numFmtId="171" fontId="60" fillId="59" borderId="21" xfId="0" applyNumberFormat="1" applyFont="1" applyFill="1" applyBorder="1" applyAlignment="1">
      <alignment horizontal="center" vertical="center"/>
    </xf>
    <xf numFmtId="0" fontId="60" fillId="59" borderId="20" xfId="0" applyFont="1" applyFill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1" fontId="60" fillId="59" borderId="21" xfId="0" applyNumberFormat="1" applyFont="1" applyFill="1" applyBorder="1" applyAlignment="1">
      <alignment horizontal="center" vertical="center"/>
    </xf>
    <xf numFmtId="39" fontId="67" fillId="59" borderId="21" xfId="4534" applyNumberFormat="1" applyFont="1" applyFill="1" applyBorder="1" applyAlignment="1" applyProtection="1">
      <alignment horizontal="center"/>
    </xf>
    <xf numFmtId="14" fontId="60" fillId="59" borderId="21" xfId="0" applyNumberFormat="1" applyFont="1" applyFill="1" applyBorder="1" applyAlignment="1" applyProtection="1">
      <alignment horizontal="center"/>
    </xf>
    <xf numFmtId="0" fontId="67" fillId="59" borderId="21" xfId="4533" applyNumberFormat="1" applyFont="1" applyFill="1" applyBorder="1" applyAlignment="1" applyProtection="1">
      <alignment horizontal="center"/>
    </xf>
    <xf numFmtId="0" fontId="73" fillId="59" borderId="21" xfId="4533" applyNumberFormat="1" applyFont="1" applyFill="1" applyBorder="1" applyAlignment="1" applyProtection="1">
      <alignment horizontal="center"/>
    </xf>
    <xf numFmtId="0" fontId="67" fillId="59" borderId="21" xfId="4534" applyNumberFormat="1" applyFont="1" applyFill="1" applyBorder="1" applyAlignment="1" applyProtection="1">
      <alignment horizontal="center"/>
    </xf>
    <xf numFmtId="0" fontId="67" fillId="59" borderId="22" xfId="4534" applyNumberFormat="1" applyFont="1" applyFill="1" applyBorder="1" applyAlignment="1" applyProtection="1">
      <alignment horizontal="center"/>
    </xf>
    <xf numFmtId="0" fontId="67" fillId="0" borderId="0" xfId="4534" applyNumberFormat="1" applyFont="1" applyFill="1" applyBorder="1" applyAlignment="1" applyProtection="1">
      <alignment horizontal="center"/>
    </xf>
    <xf numFmtId="1" fontId="60" fillId="0" borderId="0" xfId="0" applyNumberFormat="1" applyFont="1" applyAlignment="1">
      <alignment horizontal="center" vertical="center"/>
    </xf>
    <xf numFmtId="39" fontId="67" fillId="0" borderId="0" xfId="4534" applyNumberFormat="1" applyFont="1" applyFill="1" applyBorder="1" applyAlignment="1" applyProtection="1">
      <alignment horizontal="center"/>
    </xf>
    <xf numFmtId="14" fontId="60" fillId="0" borderId="0" xfId="0" applyNumberFormat="1" applyFont="1" applyFill="1" applyBorder="1" applyAlignment="1" applyProtection="1">
      <alignment horizontal="center"/>
    </xf>
    <xf numFmtId="0" fontId="73" fillId="0" borderId="0" xfId="4533" applyNumberFormat="1" applyFont="1" applyFill="1" applyBorder="1" applyAlignment="1" applyProtection="1">
      <alignment horizontal="center"/>
    </xf>
    <xf numFmtId="0" fontId="60" fillId="59" borderId="21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1" fontId="72" fillId="0" borderId="0" xfId="4533" applyNumberFormat="1" applyFont="1" applyAlignment="1">
      <alignment horizontal="center" vertical="center"/>
    </xf>
    <xf numFmtId="0" fontId="72" fillId="0" borderId="0" xfId="4533" applyFont="1" applyAlignment="1">
      <alignment horizontal="center" vertical="center"/>
    </xf>
    <xf numFmtId="0" fontId="76" fillId="60" borderId="0" xfId="4537" applyFont="1" applyFill="1"/>
    <xf numFmtId="0" fontId="76" fillId="0" borderId="0" xfId="4537" applyFont="1"/>
    <xf numFmtId="0" fontId="76" fillId="0" borderId="0" xfId="4537" applyFont="1" applyBorder="1"/>
    <xf numFmtId="0" fontId="70" fillId="60" borderId="0" xfId="4537" applyFill="1"/>
    <xf numFmtId="0" fontId="70" fillId="0" borderId="0" xfId="4537"/>
    <xf numFmtId="0" fontId="70" fillId="0" borderId="0" xfId="4537" applyBorder="1"/>
    <xf numFmtId="0" fontId="77" fillId="0" borderId="0" xfId="4537" applyFont="1" applyAlignment="1">
      <alignment horizontal="right"/>
    </xf>
    <xf numFmtId="0" fontId="78" fillId="60" borderId="0" xfId="4537" applyFont="1" applyFill="1"/>
    <xf numFmtId="0" fontId="78" fillId="0" borderId="0" xfId="4537" applyFont="1" applyAlignment="1">
      <alignment horizontal="right"/>
    </xf>
    <xf numFmtId="0" fontId="79" fillId="0" borderId="0" xfId="0" applyFont="1" applyBorder="1" applyAlignment="1">
      <alignment horizontal="center" vertical="center"/>
    </xf>
    <xf numFmtId="0" fontId="80" fillId="60" borderId="0" xfId="4537" applyFont="1" applyFill="1"/>
    <xf numFmtId="0" fontId="81" fillId="0" borderId="0" xfId="0" applyFont="1" applyBorder="1" applyAlignment="1">
      <alignment vertical="center"/>
    </xf>
    <xf numFmtId="3" fontId="81" fillId="0" borderId="0" xfId="0" applyNumberFormat="1" applyFont="1" applyBorder="1" applyAlignment="1">
      <alignment horizontal="center" vertical="center"/>
    </xf>
    <xf numFmtId="9" fontId="81" fillId="0" borderId="0" xfId="0" applyNumberFormat="1" applyFont="1" applyBorder="1" applyAlignment="1">
      <alignment horizontal="right" vertical="center"/>
    </xf>
    <xf numFmtId="0" fontId="70" fillId="0" borderId="0" xfId="4537" applyAlignment="1">
      <alignment horizontal="right"/>
    </xf>
    <xf numFmtId="169" fontId="82" fillId="56" borderId="12" xfId="4538" applyNumberFormat="1" applyFont="1" applyFill="1" applyBorder="1"/>
    <xf numFmtId="9" fontId="82" fillId="56" borderId="12" xfId="4532" applyFont="1" applyFill="1" applyBorder="1"/>
    <xf numFmtId="0" fontId="80" fillId="61" borderId="0" xfId="4537" applyFont="1" applyFill="1"/>
    <xf numFmtId="0" fontId="80" fillId="61" borderId="12" xfId="4537" applyFont="1" applyFill="1" applyBorder="1"/>
    <xf numFmtId="169" fontId="80" fillId="61" borderId="12" xfId="4538" applyNumberFormat="1" applyFont="1" applyFill="1" applyBorder="1"/>
    <xf numFmtId="169" fontId="80" fillId="60" borderId="0" xfId="4538" applyNumberFormat="1" applyFont="1" applyFill="1"/>
    <xf numFmtId="169" fontId="80" fillId="61" borderId="13" xfId="4538" applyNumberFormat="1" applyFont="1" applyFill="1" applyBorder="1"/>
    <xf numFmtId="169" fontId="80" fillId="61" borderId="0" xfId="4538" applyNumberFormat="1" applyFont="1" applyFill="1" applyBorder="1"/>
    <xf numFmtId="9" fontId="80" fillId="61" borderId="12" xfId="4532" applyFont="1" applyFill="1" applyBorder="1"/>
    <xf numFmtId="0" fontId="82" fillId="56" borderId="0" xfId="4537" applyFont="1" applyFill="1"/>
    <xf numFmtId="0" fontId="82" fillId="56" borderId="12" xfId="4537" applyFont="1" applyFill="1" applyBorder="1"/>
    <xf numFmtId="169" fontId="82" fillId="56" borderId="0" xfId="4538" applyNumberFormat="1" applyFont="1" applyFill="1"/>
    <xf numFmtId="169" fontId="82" fillId="56" borderId="13" xfId="4538" applyNumberFormat="1" applyFont="1" applyFill="1" applyBorder="1"/>
    <xf numFmtId="169" fontId="82" fillId="56" borderId="0" xfId="4538" applyNumberFormat="1" applyFont="1" applyFill="1" applyBorder="1"/>
    <xf numFmtId="0" fontId="70" fillId="0" borderId="24" xfId="4537" applyBorder="1"/>
    <xf numFmtId="169" fontId="0" fillId="0" borderId="24" xfId="4538" applyNumberFormat="1" applyFont="1" applyBorder="1"/>
    <xf numFmtId="169" fontId="0" fillId="60" borderId="25" xfId="4538" applyNumberFormat="1" applyFont="1" applyFill="1" applyBorder="1"/>
    <xf numFmtId="169" fontId="0" fillId="0" borderId="26" xfId="4538" applyNumberFormat="1" applyFont="1" applyBorder="1"/>
    <xf numFmtId="169" fontId="0" fillId="0" borderId="25" xfId="4538" applyNumberFormat="1" applyFont="1" applyBorder="1"/>
    <xf numFmtId="9" fontId="0" fillId="0" borderId="24" xfId="4532" applyFont="1" applyBorder="1"/>
    <xf numFmtId="0" fontId="70" fillId="0" borderId="27" xfId="4537" applyBorder="1"/>
    <xf numFmtId="169" fontId="0" fillId="0" borderId="27" xfId="4538" applyNumberFormat="1" applyFont="1" applyBorder="1"/>
    <xf numFmtId="169" fontId="0" fillId="60" borderId="28" xfId="4538" applyNumberFormat="1" applyFont="1" applyFill="1" applyBorder="1"/>
    <xf numFmtId="169" fontId="0" fillId="0" borderId="28" xfId="4538" applyNumberFormat="1" applyFont="1" applyBorder="1"/>
    <xf numFmtId="0" fontId="70" fillId="0" borderId="12" xfId="4537" applyBorder="1"/>
    <xf numFmtId="169" fontId="0" fillId="0" borderId="12" xfId="4538" applyNumberFormat="1" applyFont="1" applyBorder="1"/>
    <xf numFmtId="169" fontId="0" fillId="60" borderId="0" xfId="4538" applyNumberFormat="1" applyFont="1" applyFill="1"/>
    <xf numFmtId="169" fontId="0" fillId="0" borderId="13" xfId="4538" applyNumberFormat="1" applyFont="1" applyBorder="1"/>
    <xf numFmtId="169" fontId="0" fillId="0" borderId="0" xfId="4538" applyNumberFormat="1" applyFont="1" applyBorder="1"/>
    <xf numFmtId="9" fontId="0" fillId="0" borderId="12" xfId="4532" applyFont="1" applyBorder="1"/>
    <xf numFmtId="0" fontId="78" fillId="56" borderId="0" xfId="4537" applyFont="1" applyFill="1"/>
    <xf numFmtId="0" fontId="78" fillId="56" borderId="12" xfId="4537" applyFont="1" applyFill="1" applyBorder="1"/>
    <xf numFmtId="169" fontId="78" fillId="56" borderId="12" xfId="4538" applyNumberFormat="1" applyFont="1" applyFill="1" applyBorder="1"/>
    <xf numFmtId="169" fontId="78" fillId="56" borderId="0" xfId="4538" applyNumberFormat="1" applyFont="1" applyFill="1"/>
    <xf numFmtId="169" fontId="78" fillId="56" borderId="13" xfId="4538" applyNumberFormat="1" applyFont="1" applyFill="1" applyBorder="1"/>
    <xf numFmtId="169" fontId="78" fillId="56" borderId="0" xfId="4538" applyNumberFormat="1" applyFont="1" applyFill="1" applyBorder="1"/>
    <xf numFmtId="9" fontId="78" fillId="56" borderId="12" xfId="4532" applyFont="1" applyFill="1" applyBorder="1"/>
    <xf numFmtId="169" fontId="0" fillId="0" borderId="29" xfId="4538" applyNumberFormat="1" applyFont="1" applyBorder="1"/>
    <xf numFmtId="0" fontId="80" fillId="62" borderId="20" xfId="4537" applyFont="1" applyFill="1" applyBorder="1" applyAlignment="1"/>
    <xf numFmtId="0" fontId="80" fillId="62" borderId="21" xfId="4537" applyFont="1" applyFill="1" applyBorder="1" applyAlignment="1"/>
    <xf numFmtId="0" fontId="80" fillId="62" borderId="22" xfId="4537" applyFont="1" applyFill="1" applyBorder="1" applyAlignment="1"/>
    <xf numFmtId="0" fontId="80" fillId="62" borderId="10" xfId="4537" applyFont="1" applyFill="1" applyBorder="1" applyAlignment="1"/>
    <xf numFmtId="0" fontId="80" fillId="62" borderId="11" xfId="4537" applyFont="1" applyFill="1" applyBorder="1" applyAlignment="1"/>
    <xf numFmtId="0" fontId="80" fillId="62" borderId="23" xfId="4537" applyFont="1" applyFill="1" applyBorder="1" applyAlignment="1"/>
    <xf numFmtId="0" fontId="80" fillId="62" borderId="15" xfId="4537" applyFont="1" applyFill="1" applyBorder="1" applyAlignment="1"/>
    <xf numFmtId="0" fontId="80" fillId="62" borderId="16" xfId="4537" applyFont="1" applyFill="1" applyBorder="1" applyAlignment="1"/>
    <xf numFmtId="0" fontId="80" fillId="62" borderId="18" xfId="4537" applyFont="1" applyFill="1" applyBorder="1" applyAlignment="1"/>
    <xf numFmtId="0" fontId="80" fillId="62" borderId="9" xfId="4537" applyFont="1" applyFill="1" applyBorder="1" applyAlignment="1"/>
    <xf numFmtId="0" fontId="80" fillId="62" borderId="14" xfId="4537" applyFont="1" applyFill="1" applyBorder="1" applyAlignment="1"/>
    <xf numFmtId="0" fontId="86" fillId="62" borderId="15" xfId="4537" applyFont="1" applyFill="1" applyBorder="1" applyAlignment="1">
      <alignment horizontal="center" wrapText="1"/>
    </xf>
    <xf numFmtId="0" fontId="80" fillId="62" borderId="18" xfId="4537" applyFont="1" applyFill="1" applyBorder="1" applyAlignment="1">
      <alignment horizontal="center"/>
    </xf>
    <xf numFmtId="169" fontId="82" fillId="56" borderId="30" xfId="4538" applyNumberFormat="1" applyFont="1" applyFill="1" applyBorder="1"/>
    <xf numFmtId="169" fontId="0" fillId="60" borderId="30" xfId="4538" applyNumberFormat="1" applyFont="1" applyFill="1" applyBorder="1"/>
    <xf numFmtId="9" fontId="82" fillId="56" borderId="30" xfId="4532" applyFont="1" applyFill="1" applyBorder="1"/>
    <xf numFmtId="9" fontId="0" fillId="60" borderId="30" xfId="4532" applyFont="1" applyFill="1" applyBorder="1"/>
    <xf numFmtId="169" fontId="78" fillId="63" borderId="30" xfId="4538" applyNumberFormat="1" applyFont="1" applyFill="1" applyBorder="1"/>
    <xf numFmtId="9" fontId="78" fillId="63" borderId="30" xfId="4532" applyFont="1" applyFill="1" applyBorder="1"/>
    <xf numFmtId="169" fontId="82" fillId="60" borderId="30" xfId="4538" applyNumberFormat="1" applyFont="1" applyFill="1" applyBorder="1"/>
    <xf numFmtId="169" fontId="83" fillId="60" borderId="30" xfId="4538" applyNumberFormat="1" applyFont="1" applyFill="1" applyBorder="1"/>
    <xf numFmtId="9" fontId="83" fillId="60" borderId="30" xfId="4532" applyFont="1" applyFill="1" applyBorder="1"/>
    <xf numFmtId="0" fontId="70" fillId="60" borderId="0" xfId="4537" applyFill="1" applyBorder="1"/>
    <xf numFmtId="0" fontId="81" fillId="60" borderId="0" xfId="0" applyFont="1" applyFill="1" applyBorder="1" applyAlignment="1">
      <alignment vertical="center"/>
    </xf>
    <xf numFmtId="3" fontId="81" fillId="60" borderId="0" xfId="0" applyNumberFormat="1" applyFont="1" applyFill="1" applyBorder="1" applyAlignment="1">
      <alignment horizontal="center" vertical="center"/>
    </xf>
    <xf numFmtId="9" fontId="81" fillId="60" borderId="0" xfId="0" applyNumberFormat="1" applyFont="1" applyFill="1" applyBorder="1" applyAlignment="1">
      <alignment horizontal="right" vertical="center"/>
    </xf>
    <xf numFmtId="0" fontId="7" fillId="60" borderId="0" xfId="3689" applyFont="1" applyFill="1" applyAlignment="1"/>
    <xf numFmtId="0" fontId="7" fillId="60" borderId="0" xfId="3689" applyFont="1" applyFill="1"/>
    <xf numFmtId="0" fontId="7" fillId="0" borderId="0" xfId="3689" applyFont="1" applyFill="1"/>
    <xf numFmtId="173" fontId="7" fillId="0" borderId="0" xfId="4308" applyNumberFormat="1" applyFont="1" applyFill="1" applyAlignment="1"/>
    <xf numFmtId="172" fontId="7" fillId="0" borderId="0" xfId="4308" applyNumberFormat="1" applyFont="1" applyFill="1" applyAlignment="1">
      <alignment horizontal="center"/>
    </xf>
    <xf numFmtId="174" fontId="7" fillId="0" borderId="0" xfId="4308" applyNumberFormat="1" applyFont="1" applyFill="1"/>
    <xf numFmtId="0" fontId="7" fillId="0" borderId="0" xfId="3689" applyFont="1" applyFill="1" applyAlignment="1">
      <alignment horizontal="center"/>
    </xf>
    <xf numFmtId="0" fontId="88" fillId="0" borderId="0" xfId="3689" applyFont="1" applyFill="1"/>
    <xf numFmtId="0" fontId="89" fillId="60" borderId="0" xfId="3689" applyFont="1" applyFill="1"/>
    <xf numFmtId="174" fontId="68" fillId="0" borderId="0" xfId="4308" applyNumberFormat="1" applyFont="1" applyFill="1"/>
    <xf numFmtId="0" fontId="6" fillId="60" borderId="0" xfId="3689" applyFont="1" applyFill="1" applyAlignment="1"/>
    <xf numFmtId="0" fontId="7" fillId="60" borderId="0" xfId="3689" applyFont="1" applyFill="1" applyBorder="1"/>
    <xf numFmtId="0" fontId="6" fillId="0" borderId="19" xfId="3689" applyFont="1" applyFill="1" applyBorder="1" applyAlignment="1">
      <alignment horizontal="center"/>
    </xf>
    <xf numFmtId="0" fontId="6" fillId="0" borderId="17" xfId="3689" applyFont="1" applyFill="1" applyBorder="1" applyAlignment="1">
      <alignment horizontal="center"/>
    </xf>
    <xf numFmtId="0" fontId="87" fillId="0" borderId="20" xfId="0" applyFont="1" applyBorder="1" applyAlignment="1"/>
    <xf numFmtId="0" fontId="7" fillId="60" borderId="22" xfId="3689" applyFont="1" applyFill="1" applyBorder="1"/>
    <xf numFmtId="0" fontId="7" fillId="60" borderId="20" xfId="3689" applyFont="1" applyFill="1" applyBorder="1"/>
    <xf numFmtId="0" fontId="7" fillId="0" borderId="22" xfId="3689" applyFont="1" applyFill="1" applyBorder="1"/>
    <xf numFmtId="0" fontId="6" fillId="0" borderId="20" xfId="3689" applyFont="1" applyFill="1" applyBorder="1"/>
    <xf numFmtId="0" fontId="7" fillId="0" borderId="21" xfId="3689" applyFont="1" applyFill="1" applyBorder="1"/>
    <xf numFmtId="174" fontId="7" fillId="0" borderId="21" xfId="4308" applyNumberFormat="1" applyFont="1" applyFill="1" applyBorder="1"/>
    <xf numFmtId="0" fontId="7" fillId="0" borderId="22" xfId="3689" applyFont="1" applyFill="1" applyBorder="1" applyAlignment="1">
      <alignment horizontal="center"/>
    </xf>
    <xf numFmtId="0" fontId="87" fillId="0" borderId="0" xfId="0" applyFont="1" applyBorder="1" applyAlignment="1"/>
    <xf numFmtId="0" fontId="6" fillId="0" borderId="19" xfId="3689" quotePrefix="1" applyFont="1" applyFill="1" applyBorder="1" applyAlignment="1">
      <alignment horizontal="center"/>
    </xf>
    <xf numFmtId="0" fontId="6" fillId="0" borderId="0" xfId="3689" quotePrefix="1" applyFont="1" applyFill="1" applyBorder="1" applyAlignment="1">
      <alignment horizontal="center"/>
    </xf>
    <xf numFmtId="0" fontId="91" fillId="0" borderId="0" xfId="3689" applyFont="1" applyFill="1"/>
    <xf numFmtId="0" fontId="92" fillId="60" borderId="0" xfId="3689" applyFont="1" applyFill="1"/>
    <xf numFmtId="0" fontId="90" fillId="60" borderId="0" xfId="0" applyFont="1" applyFill="1" applyBorder="1" applyAlignment="1">
      <alignment horizontal="center" vertical="center"/>
    </xf>
    <xf numFmtId="0" fontId="93" fillId="60" borderId="0" xfId="3689" applyFont="1" applyFill="1" applyAlignment="1"/>
    <xf numFmtId="0" fontId="6" fillId="0" borderId="0" xfId="3689" applyFont="1" applyFill="1"/>
    <xf numFmtId="172" fontId="6" fillId="57" borderId="33" xfId="4308" applyNumberFormat="1" applyFont="1" applyFill="1" applyBorder="1" applyAlignment="1">
      <alignment horizontal="center" vertical="center" wrapText="1"/>
    </xf>
    <xf numFmtId="173" fontId="87" fillId="57" borderId="21" xfId="4308" applyNumberFormat="1" applyFont="1" applyFill="1" applyBorder="1" applyAlignment="1">
      <alignment horizontal="center" vertical="center"/>
    </xf>
    <xf numFmtId="172" fontId="6" fillId="57" borderId="19" xfId="4308" applyNumberFormat="1" applyFont="1" applyFill="1" applyBorder="1" applyAlignment="1">
      <alignment horizontal="center" vertical="center"/>
    </xf>
    <xf numFmtId="0" fontId="87" fillId="57" borderId="19" xfId="3689" applyFont="1" applyFill="1" applyBorder="1" applyAlignment="1">
      <alignment horizontal="center" vertical="center"/>
    </xf>
    <xf numFmtId="0" fontId="6" fillId="57" borderId="20" xfId="3689" applyFont="1" applyFill="1" applyBorder="1" applyAlignment="1">
      <alignment horizontal="center" vertical="center"/>
    </xf>
    <xf numFmtId="174" fontId="87" fillId="57" borderId="34" xfId="4308" applyNumberFormat="1" applyFont="1" applyFill="1" applyBorder="1" applyAlignment="1">
      <alignment horizontal="center" vertical="center"/>
    </xf>
    <xf numFmtId="0" fontId="6" fillId="57" borderId="19" xfId="3689" applyFont="1" applyFill="1" applyBorder="1" applyAlignment="1">
      <alignment horizontal="center" vertical="center" wrapText="1"/>
    </xf>
    <xf numFmtId="0" fontId="88" fillId="0" borderId="0" xfId="3689" applyFont="1" applyFill="1" applyBorder="1" applyAlignment="1">
      <alignment horizontal="center" vertical="center"/>
    </xf>
    <xf numFmtId="0" fontId="89" fillId="60" borderId="0" xfId="3689" applyFont="1" applyFill="1" applyAlignment="1">
      <alignment horizontal="center" vertical="center"/>
    </xf>
    <xf numFmtId="0" fontId="6" fillId="60" borderId="19" xfId="3689" applyFont="1" applyFill="1" applyBorder="1" applyAlignment="1">
      <alignment horizontal="left" vertical="center"/>
    </xf>
    <xf numFmtId="172" fontId="6" fillId="0" borderId="14" xfId="4308" applyNumberFormat="1" applyFont="1" applyFill="1" applyBorder="1" applyAlignment="1">
      <alignment vertical="center"/>
    </xf>
    <xf numFmtId="172" fontId="6" fillId="0" borderId="14" xfId="4308" applyNumberFormat="1" applyFont="1" applyFill="1" applyBorder="1" applyAlignment="1">
      <alignment horizontal="right" vertical="center"/>
    </xf>
    <xf numFmtId="172" fontId="6" fillId="0" borderId="15" xfId="4308" applyNumberFormat="1" applyFont="1" applyFill="1" applyBorder="1" applyAlignment="1">
      <alignment horizontal="right" vertical="center"/>
    </xf>
    <xf numFmtId="172" fontId="6" fillId="0" borderId="36" xfId="4308" applyNumberFormat="1" applyFont="1" applyFill="1" applyBorder="1" applyAlignment="1">
      <alignment vertical="center"/>
    </xf>
    <xf numFmtId="0" fontId="88" fillId="0" borderId="0" xfId="3689" applyFont="1" applyFill="1" applyBorder="1" applyAlignment="1">
      <alignment vertical="center"/>
    </xf>
    <xf numFmtId="0" fontId="89" fillId="60" borderId="0" xfId="3689" applyFont="1" applyFill="1" applyAlignment="1">
      <alignment vertical="center"/>
    </xf>
    <xf numFmtId="0" fontId="7" fillId="60" borderId="19" xfId="3689" applyFont="1" applyFill="1" applyBorder="1" applyAlignment="1">
      <alignment vertical="center"/>
    </xf>
    <xf numFmtId="0" fontId="93" fillId="0" borderId="20" xfId="3689" applyFont="1" applyFill="1" applyBorder="1" applyAlignment="1">
      <alignment vertical="center" wrapText="1"/>
    </xf>
    <xf numFmtId="0" fontId="93" fillId="0" borderId="21" xfId="3689" applyFont="1" applyFill="1" applyBorder="1" applyAlignment="1">
      <alignment vertical="center" wrapText="1"/>
    </xf>
    <xf numFmtId="169" fontId="87" fillId="0" borderId="33" xfId="4308" applyNumberFormat="1" applyFont="1" applyFill="1" applyBorder="1" applyAlignment="1">
      <alignment horizontal="right" vertical="center"/>
    </xf>
    <xf numFmtId="169" fontId="87" fillId="0" borderId="37" xfId="4308" applyNumberFormat="1" applyFont="1" applyFill="1" applyBorder="1" applyAlignment="1">
      <alignment horizontal="right" vertical="center"/>
    </xf>
    <xf numFmtId="169" fontId="6" fillId="0" borderId="19" xfId="4308" applyNumberFormat="1" applyFont="1" applyFill="1" applyBorder="1" applyAlignment="1">
      <alignment horizontal="right" vertical="center"/>
    </xf>
    <xf numFmtId="169" fontId="6" fillId="0" borderId="34" xfId="4308" applyNumberFormat="1" applyFont="1" applyFill="1" applyBorder="1" applyAlignment="1">
      <alignment vertical="center"/>
    </xf>
    <xf numFmtId="9" fontId="6" fillId="0" borderId="19" xfId="4532" applyFont="1" applyFill="1" applyBorder="1" applyAlignment="1">
      <alignment horizontal="center" vertical="center"/>
    </xf>
    <xf numFmtId="175" fontId="87" fillId="0" borderId="33" xfId="4308" applyNumberFormat="1" applyFont="1" applyFill="1" applyBorder="1" applyAlignment="1">
      <alignment horizontal="right" vertical="center"/>
    </xf>
    <xf numFmtId="175" fontId="87" fillId="0" borderId="37" xfId="4308" applyNumberFormat="1" applyFont="1" applyFill="1" applyBorder="1" applyAlignment="1">
      <alignment horizontal="right" vertical="center"/>
    </xf>
    <xf numFmtId="175" fontId="6" fillId="0" borderId="19" xfId="4308" applyNumberFormat="1" applyFont="1" applyFill="1" applyBorder="1" applyAlignment="1">
      <alignment horizontal="right" vertical="center"/>
    </xf>
    <xf numFmtId="175" fontId="6" fillId="0" borderId="34" xfId="4308" applyNumberFormat="1" applyFont="1" applyFill="1" applyBorder="1" applyAlignment="1">
      <alignment vertical="center"/>
    </xf>
    <xf numFmtId="0" fontId="7" fillId="0" borderId="20" xfId="3689" applyFont="1" applyFill="1" applyBorder="1" applyAlignment="1">
      <alignment vertical="center" wrapText="1"/>
    </xf>
    <xf numFmtId="0" fontId="7" fillId="0" borderId="21" xfId="3689" applyFont="1" applyFill="1" applyBorder="1" applyAlignment="1">
      <alignment vertical="center" wrapText="1"/>
    </xf>
    <xf numFmtId="175" fontId="75" fillId="0" borderId="33" xfId="4308" applyNumberFormat="1" applyFont="1" applyFill="1" applyBorder="1" applyAlignment="1">
      <alignment vertical="center"/>
    </xf>
    <xf numFmtId="175" fontId="75" fillId="0" borderId="37" xfId="4308" applyNumberFormat="1" applyFont="1" applyFill="1" applyBorder="1" applyAlignment="1">
      <alignment horizontal="right" vertical="center"/>
    </xf>
    <xf numFmtId="175" fontId="7" fillId="0" borderId="19" xfId="4308" applyNumberFormat="1" applyFont="1" applyFill="1" applyBorder="1" applyAlignment="1">
      <alignment horizontal="right" vertical="center"/>
    </xf>
    <xf numFmtId="175" fontId="75" fillId="0" borderId="20" xfId="4308" applyNumberFormat="1" applyFont="1" applyFill="1" applyBorder="1" applyAlignment="1">
      <alignment horizontal="right" vertical="center"/>
    </xf>
    <xf numFmtId="175" fontId="7" fillId="0" borderId="34" xfId="4308" applyNumberFormat="1" applyFont="1" applyFill="1" applyBorder="1" applyAlignment="1">
      <alignment vertical="center"/>
    </xf>
    <xf numFmtId="169" fontId="7" fillId="0" borderId="34" xfId="4308" applyNumberFormat="1" applyFont="1" applyFill="1" applyBorder="1" applyAlignment="1">
      <alignment vertical="center"/>
    </xf>
    <xf numFmtId="0" fontId="6" fillId="0" borderId="20" xfId="3689" applyFont="1" applyFill="1" applyBorder="1" applyAlignment="1">
      <alignment horizontal="left" vertical="center"/>
    </xf>
    <xf numFmtId="0" fontId="6" fillId="0" borderId="21" xfId="3689" applyFont="1" applyFill="1" applyBorder="1" applyAlignment="1">
      <alignment horizontal="left" vertical="center"/>
    </xf>
    <xf numFmtId="169" fontId="87" fillId="0" borderId="35" xfId="4308" applyNumberFormat="1" applyFont="1" applyFill="1" applyBorder="1" applyAlignment="1">
      <alignment vertical="center"/>
    </xf>
    <xf numFmtId="169" fontId="87" fillId="0" borderId="38" xfId="4308" applyNumberFormat="1" applyFont="1" applyFill="1" applyBorder="1" applyAlignment="1">
      <alignment vertical="center"/>
    </xf>
    <xf numFmtId="169" fontId="69" fillId="0" borderId="20" xfId="4308" applyNumberFormat="1" applyFont="1" applyFill="1" applyBorder="1" applyAlignment="1">
      <alignment horizontal="right" vertical="center"/>
    </xf>
    <xf numFmtId="0" fontId="6" fillId="0" borderId="20" xfId="3689" applyFont="1" applyFill="1" applyBorder="1" applyAlignment="1">
      <alignment vertical="center"/>
    </xf>
    <xf numFmtId="0" fontId="6" fillId="0" borderId="21" xfId="3689" applyFont="1" applyFill="1" applyBorder="1" applyAlignment="1">
      <alignment vertical="center"/>
    </xf>
    <xf numFmtId="0" fontId="6" fillId="0" borderId="19" xfId="3689" applyFont="1" applyFill="1" applyBorder="1" applyAlignment="1">
      <alignment horizontal="left" vertical="center"/>
    </xf>
    <xf numFmtId="169" fontId="87" fillId="0" borderId="19" xfId="4308" applyNumberFormat="1" applyFont="1" applyFill="1" applyBorder="1" applyAlignment="1">
      <alignment horizontal="right" vertical="center"/>
    </xf>
    <xf numFmtId="0" fontId="7" fillId="0" borderId="19" xfId="3689" applyFont="1" applyFill="1" applyBorder="1" applyAlignment="1">
      <alignment horizontal="left" vertical="center"/>
    </xf>
    <xf numFmtId="0" fontId="7" fillId="0" borderId="21" xfId="3689" applyFont="1" applyFill="1" applyBorder="1" applyAlignment="1">
      <alignment horizontal="left" vertical="center"/>
    </xf>
    <xf numFmtId="169" fontId="75" fillId="0" borderId="35" xfId="4308" applyNumberFormat="1" applyFont="1" applyFill="1" applyBorder="1" applyAlignment="1">
      <alignment vertical="center"/>
    </xf>
    <xf numFmtId="169" fontId="75" fillId="0" borderId="38" xfId="4308" applyNumberFormat="1" applyFont="1" applyFill="1" applyBorder="1" applyAlignment="1">
      <alignment vertical="center"/>
    </xf>
    <xf numFmtId="169" fontId="7" fillId="0" borderId="19" xfId="4308" applyNumberFormat="1" applyFont="1" applyFill="1" applyBorder="1" applyAlignment="1">
      <alignment horizontal="right" vertical="center"/>
    </xf>
    <xf numFmtId="169" fontId="75" fillId="0" borderId="19" xfId="4308" applyNumberFormat="1" applyFont="1" applyFill="1" applyBorder="1" applyAlignment="1">
      <alignment horizontal="right" vertical="center"/>
    </xf>
    <xf numFmtId="0" fontId="7" fillId="0" borderId="0" xfId="3689" applyFont="1" applyFill="1" applyBorder="1" applyAlignment="1">
      <alignment horizontal="left" vertical="center"/>
    </xf>
    <xf numFmtId="0" fontId="6" fillId="0" borderId="0" xfId="3689" applyFont="1" applyFill="1" applyBorder="1" applyAlignment="1">
      <alignment vertical="center"/>
    </xf>
    <xf numFmtId="0" fontId="7" fillId="0" borderId="0" xfId="3689" applyFont="1" applyFill="1" applyBorder="1" applyAlignment="1">
      <alignment vertical="center"/>
    </xf>
    <xf numFmtId="169" fontId="75" fillId="0" borderId="0" xfId="4308" applyNumberFormat="1" applyFont="1" applyFill="1" applyBorder="1" applyAlignment="1">
      <alignment vertical="center"/>
    </xf>
    <xf numFmtId="169" fontId="69" fillId="0" borderId="0" xfId="4308" applyNumberFormat="1" applyFont="1" applyFill="1" applyBorder="1" applyAlignment="1">
      <alignment horizontal="right" vertical="center"/>
    </xf>
    <xf numFmtId="169" fontId="68" fillId="0" borderId="0" xfId="4308" applyNumberFormat="1" applyFont="1" applyFill="1" applyBorder="1" applyAlignment="1">
      <alignment vertical="center"/>
    </xf>
    <xf numFmtId="170" fontId="6" fillId="0" borderId="0" xfId="3689" applyNumberFormat="1" applyFont="1" applyFill="1" applyBorder="1" applyAlignment="1">
      <alignment horizontal="center" vertical="center"/>
    </xf>
    <xf numFmtId="173" fontId="87" fillId="0" borderId="0" xfId="4308" applyNumberFormat="1" applyFont="1" applyFill="1" applyBorder="1" applyAlignment="1">
      <alignment horizontal="center" vertical="center"/>
    </xf>
    <xf numFmtId="172" fontId="6" fillId="0" borderId="0" xfId="4308" applyNumberFormat="1" applyFont="1" applyFill="1" applyBorder="1" applyAlignment="1">
      <alignment vertical="center"/>
    </xf>
    <xf numFmtId="173" fontId="7" fillId="0" borderId="0" xfId="4308" applyNumberFormat="1" applyFont="1" applyFill="1" applyBorder="1" applyAlignment="1">
      <alignment vertical="center"/>
    </xf>
    <xf numFmtId="172" fontId="7" fillId="0" borderId="0" xfId="4308" applyNumberFormat="1" applyFont="1" applyFill="1" applyBorder="1" applyAlignment="1">
      <alignment vertical="center"/>
    </xf>
    <xf numFmtId="170" fontId="7" fillId="0" borderId="0" xfId="4308" applyNumberFormat="1" applyFont="1" applyFill="1" applyBorder="1" applyAlignment="1">
      <alignment vertical="center"/>
    </xf>
    <xf numFmtId="0" fontId="6" fillId="60" borderId="0" xfId="3689" applyFont="1" applyFill="1" applyBorder="1"/>
    <xf numFmtId="173" fontId="75" fillId="0" borderId="0" xfId="3689" applyNumberFormat="1" applyFont="1" applyFill="1"/>
    <xf numFmtId="170" fontId="7" fillId="0" borderId="0" xfId="3689" applyNumberFormat="1" applyFont="1" applyFill="1" applyAlignment="1">
      <alignment horizontal="center"/>
    </xf>
    <xf numFmtId="173" fontId="87" fillId="57" borderId="33" xfId="4308" applyNumberFormat="1" applyFont="1" applyFill="1" applyBorder="1" applyAlignment="1">
      <alignment horizontal="center" vertical="center" wrapText="1"/>
    </xf>
    <xf numFmtId="0" fontId="6" fillId="57" borderId="33" xfId="3689" applyFont="1" applyFill="1" applyBorder="1" applyAlignment="1">
      <alignment horizontal="center" vertical="center"/>
    </xf>
    <xf numFmtId="174" fontId="87" fillId="57" borderId="39" xfId="4308" applyNumberFormat="1" applyFont="1" applyFill="1" applyBorder="1" applyAlignment="1">
      <alignment horizontal="center" vertical="center"/>
    </xf>
    <xf numFmtId="49" fontId="6" fillId="60" borderId="19" xfId="3689" applyNumberFormat="1" applyFont="1" applyFill="1" applyBorder="1" applyAlignment="1">
      <alignment vertical="center"/>
    </xf>
    <xf numFmtId="169" fontId="87" fillId="57" borderId="35" xfId="4308" applyNumberFormat="1" applyFont="1" applyFill="1" applyBorder="1" applyAlignment="1">
      <alignment vertical="center"/>
    </xf>
    <xf numFmtId="169" fontId="6" fillId="57" borderId="14" xfId="4308" applyNumberFormat="1" applyFont="1" applyFill="1" applyBorder="1" applyAlignment="1">
      <alignment horizontal="right" vertical="center"/>
    </xf>
    <xf numFmtId="169" fontId="6" fillId="57" borderId="15" xfId="4308" applyNumberFormat="1" applyFont="1" applyFill="1" applyBorder="1" applyAlignment="1">
      <alignment horizontal="right" vertical="center"/>
    </xf>
    <xf numFmtId="169" fontId="6" fillId="57" borderId="34" xfId="4308" applyNumberFormat="1" applyFont="1" applyFill="1" applyBorder="1" applyAlignment="1">
      <alignment horizontal="right" vertical="center"/>
    </xf>
    <xf numFmtId="9" fontId="6" fillId="57" borderId="14" xfId="4532" applyFont="1" applyFill="1" applyBorder="1" applyAlignment="1">
      <alignment horizontal="center" vertical="center"/>
    </xf>
    <xf numFmtId="169" fontId="87" fillId="57" borderId="33" xfId="4308" applyNumberFormat="1" applyFont="1" applyFill="1" applyBorder="1" applyAlignment="1">
      <alignment vertical="center"/>
    </xf>
    <xf numFmtId="169" fontId="6" fillId="57" borderId="19" xfId="4308" applyNumberFormat="1" applyFont="1" applyFill="1" applyBorder="1" applyAlignment="1">
      <alignment horizontal="right" vertical="center"/>
    </xf>
    <xf numFmtId="169" fontId="6" fillId="57" borderId="20" xfId="4308" applyNumberFormat="1" applyFont="1" applyFill="1" applyBorder="1" applyAlignment="1">
      <alignment horizontal="right" vertical="center"/>
    </xf>
    <xf numFmtId="169" fontId="6" fillId="57" borderId="36" xfId="4308" applyNumberFormat="1" applyFont="1" applyFill="1" applyBorder="1" applyAlignment="1">
      <alignment horizontal="right" vertical="center"/>
    </xf>
    <xf numFmtId="0" fontId="94" fillId="0" borderId="0" xfId="3689" applyFont="1" applyFill="1" applyAlignment="1">
      <alignment vertical="center"/>
    </xf>
    <xf numFmtId="49" fontId="7" fillId="60" borderId="19" xfId="3689" applyNumberFormat="1" applyFont="1" applyFill="1" applyBorder="1" applyAlignment="1">
      <alignment vertical="center"/>
    </xf>
    <xf numFmtId="0" fontId="93" fillId="60" borderId="20" xfId="3689" applyFont="1" applyFill="1" applyBorder="1" applyAlignment="1">
      <alignment vertical="center" wrapText="1"/>
    </xf>
    <xf numFmtId="0" fontId="95" fillId="60" borderId="21" xfId="3689" applyFont="1" applyFill="1" applyBorder="1" applyAlignment="1">
      <alignment vertical="center" wrapText="1"/>
    </xf>
    <xf numFmtId="169" fontId="75" fillId="0" borderId="33" xfId="4308" applyNumberFormat="1" applyFont="1" applyFill="1" applyBorder="1" applyAlignment="1">
      <alignment vertical="center"/>
    </xf>
    <xf numFmtId="169" fontId="7" fillId="0" borderId="20" xfId="4308" applyNumberFormat="1" applyFont="1" applyFill="1" applyBorder="1" applyAlignment="1">
      <alignment horizontal="right" vertical="center"/>
    </xf>
    <xf numFmtId="0" fontId="95" fillId="60" borderId="20" xfId="3689" applyFont="1" applyFill="1" applyBorder="1" applyAlignment="1">
      <alignment vertical="center" wrapText="1"/>
    </xf>
    <xf numFmtId="0" fontId="96" fillId="60" borderId="0" xfId="3689" applyFont="1" applyFill="1" applyAlignment="1">
      <alignment vertical="center"/>
    </xf>
    <xf numFmtId="0" fontId="88" fillId="0" borderId="0" xfId="3689" applyFont="1" applyFill="1" applyAlignment="1">
      <alignment vertical="center"/>
    </xf>
    <xf numFmtId="169" fontId="6" fillId="57" borderId="33" xfId="4308" applyNumberFormat="1" applyFont="1" applyFill="1" applyBorder="1" applyAlignment="1">
      <alignment vertical="center"/>
    </xf>
    <xf numFmtId="0" fontId="6" fillId="57" borderId="20" xfId="3689" applyFont="1" applyFill="1" applyBorder="1" applyAlignment="1">
      <alignment horizontal="left" vertical="center"/>
    </xf>
    <xf numFmtId="0" fontId="6" fillId="57" borderId="21" xfId="3689" applyFont="1" applyFill="1" applyBorder="1" applyAlignment="1">
      <alignment horizontal="left" vertical="center"/>
    </xf>
    <xf numFmtId="49" fontId="7" fillId="60" borderId="0" xfId="3689" applyNumberFormat="1" applyFont="1" applyFill="1" applyBorder="1" applyAlignment="1">
      <alignment vertical="center"/>
    </xf>
    <xf numFmtId="0" fontId="6" fillId="60" borderId="0" xfId="3689" applyFont="1" applyFill="1" applyBorder="1" applyAlignment="1">
      <alignment horizontal="left" vertical="center"/>
    </xf>
    <xf numFmtId="169" fontId="87" fillId="60" borderId="0" xfId="4308" applyNumberFormat="1" applyFont="1" applyFill="1" applyBorder="1" applyAlignment="1">
      <alignment vertical="center"/>
    </xf>
    <xf numFmtId="169" fontId="6" fillId="0" borderId="0" xfId="4308" applyNumberFormat="1" applyFont="1" applyFill="1" applyBorder="1" applyAlignment="1">
      <alignment horizontal="right" vertical="center"/>
    </xf>
    <xf numFmtId="170" fontId="6" fillId="0" borderId="0" xfId="4532" applyNumberFormat="1" applyFont="1" applyFill="1" applyBorder="1" applyAlignment="1">
      <alignment horizontal="center" vertical="center"/>
    </xf>
    <xf numFmtId="0" fontId="97" fillId="60" borderId="0" xfId="3689" applyFont="1" applyFill="1" applyAlignment="1">
      <alignment vertical="center"/>
    </xf>
    <xf numFmtId="49" fontId="7" fillId="0" borderId="20" xfId="3689" applyNumberFormat="1" applyFont="1" applyFill="1" applyBorder="1" applyAlignment="1">
      <alignment vertical="center"/>
    </xf>
    <xf numFmtId="170" fontId="6" fillId="57" borderId="19" xfId="4532" applyNumberFormat="1" applyFont="1" applyFill="1" applyBorder="1" applyAlignment="1">
      <alignment horizontal="center" vertical="center"/>
    </xf>
    <xf numFmtId="0" fontId="7" fillId="60" borderId="0" xfId="3689" applyFont="1" applyFill="1" applyBorder="1" applyAlignment="1">
      <alignment vertical="center" wrapText="1"/>
    </xf>
    <xf numFmtId="173" fontId="75" fillId="0" borderId="0" xfId="4308" applyNumberFormat="1" applyFont="1" applyFill="1" applyBorder="1" applyAlignment="1">
      <alignment vertical="center"/>
    </xf>
    <xf numFmtId="0" fontId="7" fillId="60" borderId="19" xfId="3689" applyFont="1" applyFill="1" applyBorder="1" applyAlignment="1">
      <alignment horizontal="left" vertical="center"/>
    </xf>
    <xf numFmtId="3" fontId="6" fillId="57" borderId="33" xfId="4308" applyNumberFormat="1" applyFont="1" applyFill="1" applyBorder="1" applyAlignment="1">
      <alignment vertical="center"/>
    </xf>
    <xf numFmtId="3" fontId="6" fillId="57" borderId="39" xfId="4308" applyNumberFormat="1" applyFont="1" applyFill="1" applyBorder="1" applyAlignment="1">
      <alignment vertical="center"/>
    </xf>
    <xf numFmtId="3" fontId="6" fillId="57" borderId="19" xfId="4308" applyNumberFormat="1" applyFont="1" applyFill="1" applyBorder="1" applyAlignment="1">
      <alignment vertical="center"/>
    </xf>
    <xf numFmtId="3" fontId="6" fillId="57" borderId="20" xfId="4308" applyNumberFormat="1" applyFont="1" applyFill="1" applyBorder="1" applyAlignment="1">
      <alignment vertical="center"/>
    </xf>
    <xf numFmtId="3" fontId="6" fillId="57" borderId="34" xfId="4308" applyNumberFormat="1" applyFont="1" applyFill="1" applyBorder="1" applyAlignment="1">
      <alignment vertical="center"/>
    </xf>
    <xf numFmtId="9" fontId="6" fillId="57" borderId="19" xfId="4532" applyFont="1" applyFill="1" applyBorder="1" applyAlignment="1">
      <alignment horizontal="center" vertical="center"/>
    </xf>
    <xf numFmtId="0" fontId="6" fillId="60" borderId="20" xfId="3689" applyFont="1" applyFill="1" applyBorder="1" applyAlignment="1">
      <alignment vertical="center" wrapText="1"/>
    </xf>
    <xf numFmtId="0" fontId="6" fillId="60" borderId="21" xfId="3689" applyFont="1" applyFill="1" applyBorder="1" applyAlignment="1">
      <alignment vertical="center" wrapText="1"/>
    </xf>
    <xf numFmtId="3" fontId="7" fillId="0" borderId="33" xfId="4308" applyNumberFormat="1" applyFont="1" applyFill="1" applyBorder="1" applyAlignment="1">
      <alignment vertical="center"/>
    </xf>
    <xf numFmtId="3" fontId="7" fillId="0" borderId="39" xfId="4308" applyNumberFormat="1" applyFont="1" applyFill="1" applyBorder="1" applyAlignment="1">
      <alignment vertical="center"/>
    </xf>
    <xf numFmtId="3" fontId="7" fillId="0" borderId="19" xfId="4308" applyNumberFormat="1" applyFont="1" applyFill="1" applyBorder="1" applyAlignment="1">
      <alignment vertical="center"/>
    </xf>
    <xf numFmtId="3" fontId="7" fillId="0" borderId="20" xfId="4308" applyNumberFormat="1" applyFont="1" applyFill="1" applyBorder="1" applyAlignment="1">
      <alignment vertical="center"/>
    </xf>
    <xf numFmtId="3" fontId="7" fillId="0" borderId="34" xfId="4308" applyNumberFormat="1" applyFont="1" applyFill="1" applyBorder="1" applyAlignment="1">
      <alignment vertical="center"/>
    </xf>
    <xf numFmtId="3" fontId="6" fillId="0" borderId="33" xfId="4308" applyNumberFormat="1" applyFont="1" applyFill="1" applyBorder="1" applyAlignment="1">
      <alignment vertical="center"/>
    </xf>
    <xf numFmtId="3" fontId="6" fillId="0" borderId="39" xfId="4308" applyNumberFormat="1" applyFont="1" applyFill="1" applyBorder="1" applyAlignment="1">
      <alignment vertical="center"/>
    </xf>
    <xf numFmtId="3" fontId="6" fillId="0" borderId="19" xfId="4308" applyNumberFormat="1" applyFont="1" applyFill="1" applyBorder="1" applyAlignment="1">
      <alignment vertical="center" wrapText="1"/>
    </xf>
    <xf numFmtId="3" fontId="6" fillId="0" borderId="20" xfId="4308" applyNumberFormat="1" applyFont="1" applyFill="1" applyBorder="1" applyAlignment="1">
      <alignment vertical="center" wrapText="1"/>
    </xf>
    <xf numFmtId="3" fontId="6" fillId="0" borderId="36" xfId="4308" applyNumberFormat="1" applyFont="1" applyFill="1" applyBorder="1" applyAlignment="1">
      <alignment horizontal="right" vertical="center"/>
    </xf>
    <xf numFmtId="9" fontId="6" fillId="0" borderId="14" xfId="4532" applyFont="1" applyFill="1" applyBorder="1" applyAlignment="1">
      <alignment horizontal="center" vertical="center"/>
    </xf>
    <xf numFmtId="0" fontId="7" fillId="60" borderId="20" xfId="3689" applyFont="1" applyFill="1" applyBorder="1" applyAlignment="1">
      <alignment vertical="center" wrapText="1"/>
    </xf>
    <xf numFmtId="0" fontId="7" fillId="60" borderId="21" xfId="3689" applyFont="1" applyFill="1" applyBorder="1" applyAlignment="1">
      <alignment vertical="center" wrapText="1"/>
    </xf>
    <xf numFmtId="3" fontId="7" fillId="0" borderId="19" xfId="4308" applyNumberFormat="1" applyFont="1" applyFill="1" applyBorder="1" applyAlignment="1">
      <alignment vertical="center" wrapText="1"/>
    </xf>
    <xf numFmtId="3" fontId="7" fillId="0" borderId="20" xfId="4308" applyNumberFormat="1" applyFont="1" applyFill="1" applyBorder="1" applyAlignment="1">
      <alignment vertical="center" wrapText="1"/>
    </xf>
    <xf numFmtId="3" fontId="7" fillId="0" borderId="36" xfId="4308" applyNumberFormat="1" applyFont="1" applyFill="1" applyBorder="1" applyAlignment="1">
      <alignment horizontal="right" vertical="center"/>
    </xf>
    <xf numFmtId="9" fontId="7" fillId="0" borderId="14" xfId="4532" applyFont="1" applyFill="1" applyBorder="1" applyAlignment="1">
      <alignment horizontal="center" vertical="center"/>
    </xf>
    <xf numFmtId="9" fontId="7" fillId="0" borderId="19" xfId="4532" applyFont="1" applyFill="1" applyBorder="1" applyAlignment="1">
      <alignment horizontal="center" vertical="center"/>
    </xf>
    <xf numFmtId="3" fontId="6" fillId="0" borderId="34" xfId="4308" applyNumberFormat="1" applyFont="1" applyFill="1" applyBorder="1" applyAlignment="1">
      <alignment horizontal="right" vertical="center"/>
    </xf>
    <xf numFmtId="3" fontId="6" fillId="57" borderId="37" xfId="4308" applyNumberFormat="1" applyFont="1" applyFill="1" applyBorder="1" applyAlignment="1">
      <alignment vertical="center"/>
    </xf>
    <xf numFmtId="3" fontId="6" fillId="57" borderId="19" xfId="4308" applyNumberFormat="1" applyFont="1" applyFill="1" applyBorder="1" applyAlignment="1">
      <alignment vertical="center" wrapText="1"/>
    </xf>
    <xf numFmtId="3" fontId="6" fillId="57" borderId="20" xfId="4308" applyNumberFormat="1" applyFont="1" applyFill="1" applyBorder="1" applyAlignment="1">
      <alignment vertical="center" wrapText="1"/>
    </xf>
    <xf numFmtId="3" fontId="6" fillId="57" borderId="36" xfId="4308" applyNumberFormat="1" applyFont="1" applyFill="1" applyBorder="1" applyAlignment="1">
      <alignment horizontal="right" vertical="center"/>
    </xf>
    <xf numFmtId="3" fontId="7" fillId="0" borderId="37" xfId="4308" applyNumberFormat="1" applyFont="1" applyFill="1" applyBorder="1" applyAlignment="1">
      <alignment vertical="center"/>
    </xf>
    <xf numFmtId="3" fontId="7" fillId="60" borderId="33" xfId="4308" applyNumberFormat="1" applyFont="1" applyFill="1" applyBorder="1" applyAlignment="1">
      <alignment vertical="center"/>
    </xf>
    <xf numFmtId="3" fontId="7" fillId="60" borderId="36" xfId="4308" applyNumberFormat="1" applyFont="1" applyFill="1" applyBorder="1" applyAlignment="1">
      <alignment horizontal="right" vertical="center"/>
    </xf>
    <xf numFmtId="9" fontId="7" fillId="60" borderId="14" xfId="4532" applyFont="1" applyFill="1" applyBorder="1" applyAlignment="1">
      <alignment horizontal="center" vertical="center"/>
    </xf>
    <xf numFmtId="0" fontId="88" fillId="60" borderId="0" xfId="3689" applyFont="1" applyFill="1" applyAlignment="1">
      <alignment vertical="center"/>
    </xf>
    <xf numFmtId="3" fontId="7" fillId="57" borderId="33" xfId="4308" applyNumberFormat="1" applyFont="1" applyFill="1" applyBorder="1" applyAlignment="1">
      <alignment horizontal="center" vertical="center" wrapText="1"/>
    </xf>
    <xf numFmtId="3" fontId="6" fillId="57" borderId="19" xfId="4308" applyNumberFormat="1" applyFont="1" applyFill="1" applyBorder="1" applyAlignment="1">
      <alignment horizontal="center" vertical="center" wrapText="1"/>
    </xf>
    <xf numFmtId="3" fontId="6" fillId="57" borderId="20" xfId="4308" applyNumberFormat="1" applyFont="1" applyFill="1" applyBorder="1" applyAlignment="1">
      <alignment horizontal="center" vertical="center" wrapText="1"/>
    </xf>
    <xf numFmtId="3" fontId="6" fillId="57" borderId="40" xfId="4308" applyNumberFormat="1" applyFont="1" applyFill="1" applyBorder="1" applyAlignment="1">
      <alignment horizontal="center" vertical="center"/>
    </xf>
    <xf numFmtId="0" fontId="6" fillId="57" borderId="20" xfId="3689" applyFont="1" applyFill="1" applyBorder="1" applyAlignment="1">
      <alignment vertical="center"/>
    </xf>
    <xf numFmtId="0" fontId="6" fillId="57" borderId="21" xfId="3689" applyFont="1" applyFill="1" applyBorder="1" applyAlignment="1">
      <alignment vertical="center"/>
    </xf>
    <xf numFmtId="3" fontId="6" fillId="57" borderId="39" xfId="4308" applyNumberFormat="1" applyFont="1" applyFill="1" applyBorder="1" applyAlignment="1">
      <alignment horizontal="right" vertical="center"/>
    </xf>
    <xf numFmtId="3" fontId="7" fillId="0" borderId="40" xfId="4308" applyNumberFormat="1" applyFont="1" applyFill="1" applyBorder="1" applyAlignment="1">
      <alignment horizontal="right" vertical="center"/>
    </xf>
    <xf numFmtId="3" fontId="7" fillId="60" borderId="39" xfId="4308" applyNumberFormat="1" applyFont="1" applyFill="1" applyBorder="1" applyAlignment="1">
      <alignment horizontal="right" vertical="center"/>
    </xf>
    <xf numFmtId="9" fontId="7" fillId="60" borderId="19" xfId="4532" applyFont="1" applyFill="1" applyBorder="1" applyAlignment="1">
      <alignment horizontal="center" vertical="center"/>
    </xf>
    <xf numFmtId="3" fontId="6" fillId="57" borderId="40" xfId="4308" applyNumberFormat="1" applyFont="1" applyFill="1" applyBorder="1" applyAlignment="1">
      <alignment horizontal="right" vertical="center"/>
    </xf>
    <xf numFmtId="0" fontId="7" fillId="60" borderId="19" xfId="3689" applyFont="1" applyFill="1" applyBorder="1" applyAlignment="1">
      <alignment horizontal="left" vertical="center" wrapText="1"/>
    </xf>
    <xf numFmtId="3" fontId="7" fillId="60" borderId="40" xfId="4308" applyNumberFormat="1" applyFont="1" applyFill="1" applyBorder="1" applyAlignment="1">
      <alignment horizontal="right" vertical="center"/>
    </xf>
    <xf numFmtId="0" fontId="6" fillId="60" borderId="20" xfId="3689" applyFont="1" applyFill="1" applyBorder="1" applyAlignment="1">
      <alignment horizontal="left" vertical="center"/>
    </xf>
    <xf numFmtId="3" fontId="6" fillId="0" borderId="40" xfId="4308" applyNumberFormat="1" applyFont="1" applyFill="1" applyBorder="1" applyAlignment="1">
      <alignment horizontal="right" vertical="center"/>
    </xf>
    <xf numFmtId="170" fontId="6" fillId="0" borderId="19" xfId="3689" applyNumberFormat="1" applyFont="1" applyFill="1" applyBorder="1" applyAlignment="1">
      <alignment horizontal="center" vertical="center"/>
    </xf>
    <xf numFmtId="0" fontId="6" fillId="57" borderId="20" xfId="3689" applyFont="1" applyFill="1" applyBorder="1" applyAlignment="1">
      <alignment horizontal="left" vertical="center" wrapText="1"/>
    </xf>
    <xf numFmtId="0" fontId="6" fillId="57" borderId="21" xfId="3689" applyFont="1" applyFill="1" applyBorder="1" applyAlignment="1">
      <alignment horizontal="left" vertical="center" wrapText="1"/>
    </xf>
    <xf numFmtId="3" fontId="7" fillId="57" borderId="33" xfId="4308" applyNumberFormat="1" applyFont="1" applyFill="1" applyBorder="1" applyAlignment="1">
      <alignment vertical="center"/>
    </xf>
    <xf numFmtId="3" fontId="6" fillId="57" borderId="41" xfId="4308" applyNumberFormat="1" applyFont="1" applyFill="1" applyBorder="1" applyAlignment="1">
      <alignment vertical="center"/>
    </xf>
    <xf numFmtId="0" fontId="69" fillId="0" borderId="0" xfId="3689" applyFont="1" applyFill="1" applyAlignment="1">
      <alignment vertical="center"/>
    </xf>
    <xf numFmtId="0" fontId="7" fillId="60" borderId="0" xfId="3689" applyFont="1" applyFill="1" applyAlignment="1">
      <alignment vertical="center"/>
    </xf>
    <xf numFmtId="0" fontId="7" fillId="60" borderId="0" xfId="3689" applyFont="1" applyFill="1" applyBorder="1" applyAlignment="1">
      <alignment horizontal="left"/>
    </xf>
    <xf numFmtId="3" fontId="7" fillId="60" borderId="0" xfId="3689" applyNumberFormat="1" applyFont="1" applyFill="1" applyBorder="1" applyAlignment="1">
      <alignment horizontal="left"/>
    </xf>
    <xf numFmtId="170" fontId="6" fillId="0" borderId="22" xfId="3689" applyNumberFormat="1" applyFont="1" applyFill="1" applyBorder="1" applyAlignment="1">
      <alignment horizontal="center" vertical="center"/>
    </xf>
    <xf numFmtId="0" fontId="6" fillId="0" borderId="20" xfId="3689" applyFont="1" applyFill="1" applyBorder="1" applyAlignment="1">
      <alignment horizontal="left" vertical="center" wrapText="1"/>
    </xf>
    <xf numFmtId="0" fontId="6" fillId="0" borderId="21" xfId="3689" applyFont="1" applyFill="1" applyBorder="1" applyAlignment="1">
      <alignment horizontal="left" vertical="center" wrapText="1"/>
    </xf>
    <xf numFmtId="3" fontId="6" fillId="0" borderId="37" xfId="4308" applyNumberFormat="1" applyFont="1" applyFill="1" applyBorder="1" applyAlignment="1">
      <alignment vertical="center"/>
    </xf>
    <xf numFmtId="0" fontId="88" fillId="0" borderId="0" xfId="3689" applyFont="1" applyFill="1" applyBorder="1"/>
    <xf numFmtId="0" fontId="7" fillId="0" borderId="19" xfId="3689" applyFont="1" applyFill="1" applyBorder="1" applyAlignment="1">
      <alignment horizontal="left"/>
    </xf>
    <xf numFmtId="0" fontId="6" fillId="0" borderId="20" xfId="3689" applyFont="1" applyFill="1" applyBorder="1" applyAlignment="1">
      <alignment vertical="center" wrapText="1"/>
    </xf>
    <xf numFmtId="170" fontId="6" fillId="0" borderId="17" xfId="3689" applyNumberFormat="1" applyFont="1" applyFill="1" applyBorder="1" applyAlignment="1">
      <alignment horizontal="center" vertical="center"/>
    </xf>
    <xf numFmtId="0" fontId="7" fillId="60" borderId="11" xfId="3689" applyFont="1" applyFill="1" applyBorder="1" applyAlignment="1">
      <alignment horizontal="left"/>
    </xf>
    <xf numFmtId="0" fontId="6" fillId="60" borderId="37" xfId="3689" applyFont="1" applyFill="1" applyBorder="1" applyAlignment="1">
      <alignment horizontal="left" vertical="center"/>
    </xf>
    <xf numFmtId="0" fontId="89" fillId="60" borderId="0" xfId="3689" applyFont="1" applyFill="1" applyBorder="1"/>
    <xf numFmtId="3" fontId="7" fillId="60" borderId="0" xfId="3689" applyNumberFormat="1" applyFont="1" applyFill="1" applyBorder="1"/>
    <xf numFmtId="0" fontId="93" fillId="60" borderId="0" xfId="3689" applyFont="1" applyFill="1" applyAlignment="1">
      <alignment horizontal="left"/>
    </xf>
    <xf numFmtId="3" fontId="89" fillId="60" borderId="0" xfId="3689" applyNumberFormat="1" applyFont="1" applyFill="1" applyAlignment="1">
      <alignment vertical="center"/>
    </xf>
    <xf numFmtId="0" fontId="7" fillId="60" borderId="19" xfId="3689" applyFont="1" applyFill="1" applyBorder="1" applyAlignment="1">
      <alignment horizontal="left"/>
    </xf>
    <xf numFmtId="0" fontId="6" fillId="60" borderId="19" xfId="3689" applyFont="1" applyFill="1" applyBorder="1"/>
    <xf numFmtId="3" fontId="7" fillId="0" borderId="33" xfId="4308" applyNumberFormat="1" applyFont="1" applyFill="1" applyBorder="1" applyAlignment="1">
      <alignment horizontal="center" vertical="center" wrapText="1"/>
    </xf>
    <xf numFmtId="0" fontId="6" fillId="0" borderId="19" xfId="3689" applyFont="1" applyFill="1" applyBorder="1" applyAlignment="1">
      <alignment horizontal="center" vertical="center" wrapText="1"/>
    </xf>
    <xf numFmtId="0" fontId="7" fillId="60" borderId="21" xfId="3689" applyFont="1" applyFill="1" applyBorder="1"/>
    <xf numFmtId="0" fontId="75" fillId="60" borderId="20" xfId="0" applyFont="1" applyFill="1" applyBorder="1"/>
    <xf numFmtId="0" fontId="75" fillId="60" borderId="21" xfId="0" applyFont="1" applyFill="1" applyBorder="1"/>
    <xf numFmtId="0" fontId="75" fillId="60" borderId="19" xfId="0" applyFont="1" applyFill="1" applyBorder="1" applyAlignment="1">
      <alignment horizontal="left"/>
    </xf>
    <xf numFmtId="0" fontId="7" fillId="60" borderId="0" xfId="3689" applyFont="1" applyFill="1" applyAlignment="1">
      <alignment horizontal="left"/>
    </xf>
    <xf numFmtId="3" fontId="7" fillId="57" borderId="39" xfId="4308" applyNumberFormat="1" applyFont="1" applyFill="1" applyBorder="1" applyAlignment="1">
      <alignment vertical="center"/>
    </xf>
    <xf numFmtId="3" fontId="7" fillId="57" borderId="19" xfId="4308" applyNumberFormat="1" applyFont="1" applyFill="1" applyBorder="1" applyAlignment="1">
      <alignment vertical="center"/>
    </xf>
    <xf numFmtId="0" fontId="89" fillId="60" borderId="0" xfId="3689" applyFont="1" applyFill="1" applyAlignment="1">
      <alignment horizontal="center"/>
    </xf>
    <xf numFmtId="0" fontId="75" fillId="60" borderId="0" xfId="0" applyFont="1" applyFill="1" applyBorder="1" applyAlignment="1">
      <alignment horizontal="left"/>
    </xf>
    <xf numFmtId="3" fontId="7" fillId="0" borderId="0" xfId="4308" applyNumberFormat="1" applyFont="1" applyFill="1" applyBorder="1" applyAlignment="1">
      <alignment vertical="center"/>
    </xf>
    <xf numFmtId="3" fontId="6" fillId="0" borderId="0" xfId="4308" applyNumberFormat="1" applyFont="1" applyFill="1" applyBorder="1" applyAlignment="1">
      <alignment vertical="center" wrapText="1"/>
    </xf>
    <xf numFmtId="3" fontId="6" fillId="0" borderId="0" xfId="4308" applyNumberFormat="1" applyFont="1" applyFill="1" applyBorder="1" applyAlignment="1">
      <alignment horizontal="right" vertical="center"/>
    </xf>
    <xf numFmtId="170" fontId="6" fillId="0" borderId="0" xfId="4532" applyNumberFormat="1" applyFont="1" applyFill="1" applyBorder="1" applyAlignment="1">
      <alignment horizontal="right"/>
    </xf>
    <xf numFmtId="170" fontId="95" fillId="0" borderId="0" xfId="4308" applyNumberFormat="1" applyFont="1" applyFill="1" applyBorder="1" applyAlignment="1">
      <alignment vertical="center"/>
    </xf>
    <xf numFmtId="0" fontId="87" fillId="57" borderId="20" xfId="3689" applyFont="1" applyFill="1" applyBorder="1" applyAlignment="1">
      <alignment horizontal="left" vertical="center"/>
    </xf>
    <xf numFmtId="0" fontId="87" fillId="57" borderId="37" xfId="3689" applyFont="1" applyFill="1" applyBorder="1" applyAlignment="1">
      <alignment horizontal="center" vertical="center"/>
    </xf>
    <xf numFmtId="3" fontId="6" fillId="57" borderId="34" xfId="4308" applyNumberFormat="1" applyFont="1" applyFill="1" applyBorder="1" applyAlignment="1">
      <alignment horizontal="center" vertical="center"/>
    </xf>
    <xf numFmtId="0" fontId="7" fillId="60" borderId="15" xfId="3689" applyFont="1" applyFill="1" applyBorder="1"/>
    <xf numFmtId="0" fontId="7" fillId="60" borderId="16" xfId="3689" applyFont="1" applyFill="1" applyBorder="1"/>
    <xf numFmtId="0" fontId="75" fillId="60" borderId="9" xfId="0" applyFont="1" applyFill="1" applyBorder="1" applyAlignment="1">
      <alignment horizontal="left"/>
    </xf>
    <xf numFmtId="0" fontId="7" fillId="60" borderId="10" xfId="3689" applyFont="1" applyFill="1" applyBorder="1"/>
    <xf numFmtId="0" fontId="7" fillId="60" borderId="11" xfId="3689" applyFont="1" applyFill="1" applyBorder="1"/>
    <xf numFmtId="0" fontId="75" fillId="60" borderId="42" xfId="0" applyFont="1" applyFill="1" applyBorder="1" applyAlignment="1">
      <alignment horizontal="left"/>
    </xf>
    <xf numFmtId="0" fontId="7" fillId="60" borderId="13" xfId="3689" applyFont="1" applyFill="1" applyBorder="1"/>
    <xf numFmtId="49" fontId="7" fillId="60" borderId="20" xfId="3689" applyNumberFormat="1" applyFont="1" applyFill="1" applyBorder="1" applyAlignment="1">
      <alignment horizontal="left" vertical="center"/>
    </xf>
    <xf numFmtId="175" fontId="6" fillId="57" borderId="33" xfId="4308" applyNumberFormat="1" applyFont="1" applyFill="1" applyBorder="1" applyAlignment="1">
      <alignment horizontal="right" vertical="center"/>
    </xf>
    <xf numFmtId="3" fontId="6" fillId="57" borderId="19" xfId="4308" applyNumberFormat="1" applyFont="1" applyFill="1" applyBorder="1" applyAlignment="1">
      <alignment horizontal="right" vertical="center"/>
    </xf>
    <xf numFmtId="169" fontId="7" fillId="0" borderId="0" xfId="4308" applyNumberFormat="1" applyFont="1" applyFill="1" applyAlignment="1"/>
    <xf numFmtId="169" fontId="7" fillId="0" borderId="0" xfId="3689" applyNumberFormat="1" applyFont="1" applyFill="1"/>
    <xf numFmtId="172" fontId="7" fillId="0" borderId="0" xfId="3689" quotePrefix="1" applyNumberFormat="1" applyFont="1" applyFill="1"/>
    <xf numFmtId="0" fontId="87" fillId="57" borderId="21" xfId="3689" applyFont="1" applyFill="1" applyBorder="1" applyAlignment="1">
      <alignment horizontal="left" vertical="center"/>
    </xf>
    <xf numFmtId="0" fontId="87" fillId="57" borderId="20" xfId="3689" applyFont="1" applyFill="1" applyBorder="1" applyAlignment="1">
      <alignment horizontal="center" vertical="center"/>
    </xf>
    <xf numFmtId="0" fontId="75" fillId="60" borderId="14" xfId="0" applyFont="1" applyFill="1" applyBorder="1" applyAlignment="1">
      <alignment horizontal="left"/>
    </xf>
    <xf numFmtId="169" fontId="75" fillId="0" borderId="35" xfId="4308" applyNumberFormat="1" applyFont="1" applyFill="1" applyBorder="1"/>
    <xf numFmtId="169" fontId="7" fillId="0" borderId="36" xfId="4308" applyNumberFormat="1" applyFont="1" applyFill="1" applyBorder="1"/>
    <xf numFmtId="169" fontId="7" fillId="0" borderId="18" xfId="4308" applyNumberFormat="1" applyFont="1" applyFill="1" applyBorder="1"/>
    <xf numFmtId="169" fontId="7" fillId="0" borderId="16" xfId="4308" applyNumberFormat="1" applyFont="1" applyFill="1" applyBorder="1"/>
    <xf numFmtId="169" fontId="7" fillId="0" borderId="34" xfId="4308" applyNumberFormat="1" applyFont="1" applyFill="1" applyBorder="1"/>
    <xf numFmtId="169" fontId="75" fillId="0" borderId="33" xfId="4308" applyNumberFormat="1" applyFont="1" applyFill="1" applyBorder="1"/>
    <xf numFmtId="169" fontId="7" fillId="0" borderId="22" xfId="4308" applyNumberFormat="1" applyFont="1" applyFill="1" applyBorder="1"/>
    <xf numFmtId="169" fontId="7" fillId="0" borderId="21" xfId="4308" applyNumberFormat="1" applyFont="1" applyFill="1" applyBorder="1"/>
    <xf numFmtId="0" fontId="75" fillId="0" borderId="0" xfId="0" applyFont="1" applyAlignment="1">
      <alignment horizontal="center"/>
    </xf>
    <xf numFmtId="43" fontId="75" fillId="0" borderId="0" xfId="4308" applyFont="1" applyAlignment="1">
      <alignment horizontal="center"/>
    </xf>
    <xf numFmtId="0" fontId="69" fillId="0" borderId="0" xfId="3689" applyFont="1" applyFill="1"/>
    <xf numFmtId="0" fontId="75" fillId="0" borderId="0" xfId="0" applyFont="1"/>
    <xf numFmtId="3" fontId="6" fillId="57" borderId="16" xfId="4308" applyNumberFormat="1" applyFont="1" applyFill="1" applyBorder="1" applyAlignment="1">
      <alignment horizontal="right" vertical="center"/>
    </xf>
    <xf numFmtId="3" fontId="6" fillId="57" borderId="33" xfId="4308" applyNumberFormat="1" applyFont="1" applyFill="1" applyBorder="1" applyAlignment="1">
      <alignment horizontal="right" vertical="center"/>
    </xf>
    <xf numFmtId="175" fontId="75" fillId="0" borderId="35" xfId="4308" applyNumberFormat="1" applyFont="1" applyFill="1" applyBorder="1" applyAlignment="1">
      <alignment vertical="center"/>
    </xf>
    <xf numFmtId="175" fontId="75" fillId="0" borderId="38" xfId="4308" applyNumberFormat="1" applyFont="1" applyFill="1" applyBorder="1" applyAlignment="1">
      <alignment horizontal="right" vertical="center"/>
    </xf>
    <xf numFmtId="169" fontId="7" fillId="0" borderId="38" xfId="4308" applyNumberFormat="1" applyFont="1" applyFill="1" applyBorder="1" applyAlignment="1">
      <alignment vertical="center"/>
    </xf>
    <xf numFmtId="169" fontId="7" fillId="0" borderId="35" xfId="4308" applyNumberFormat="1" applyFont="1" applyFill="1" applyBorder="1" applyAlignment="1">
      <alignment vertical="center"/>
    </xf>
    <xf numFmtId="0" fontId="7" fillId="0" borderId="21" xfId="3689" applyFont="1" applyFill="1" applyBorder="1" applyAlignment="1">
      <alignment horizontal="left" vertical="center" wrapText="1"/>
    </xf>
    <xf numFmtId="3" fontId="7" fillId="60" borderId="0" xfId="3689" applyNumberFormat="1" applyFont="1" applyFill="1" applyBorder="1" applyAlignment="1">
      <alignment horizontal="right"/>
    </xf>
    <xf numFmtId="3" fontId="7" fillId="60" borderId="37" xfId="4308" applyNumberFormat="1" applyFont="1" applyFill="1" applyBorder="1" applyAlignment="1">
      <alignment vertical="center"/>
    </xf>
    <xf numFmtId="3" fontId="7" fillId="60" borderId="19" xfId="4308" applyNumberFormat="1" applyFont="1" applyFill="1" applyBorder="1" applyAlignment="1">
      <alignment vertical="center" wrapText="1"/>
    </xf>
    <xf numFmtId="3" fontId="7" fillId="60" borderId="20" xfId="4308" applyNumberFormat="1" applyFont="1" applyFill="1" applyBorder="1" applyAlignment="1">
      <alignment vertical="center" wrapText="1"/>
    </xf>
    <xf numFmtId="169" fontId="6" fillId="0" borderId="20" xfId="4308" applyNumberFormat="1" applyFont="1" applyFill="1" applyBorder="1" applyAlignment="1">
      <alignment horizontal="right" vertical="center"/>
    </xf>
    <xf numFmtId="169" fontId="7" fillId="57" borderId="19" xfId="4308" applyNumberFormat="1" applyFont="1" applyFill="1" applyBorder="1" applyAlignment="1">
      <alignment horizontal="right" vertical="center"/>
    </xf>
    <xf numFmtId="169" fontId="7" fillId="57" borderId="20" xfId="4308" applyNumberFormat="1" applyFont="1" applyFill="1" applyBorder="1" applyAlignment="1">
      <alignment horizontal="right" vertical="center"/>
    </xf>
    <xf numFmtId="169" fontId="7" fillId="57" borderId="39" xfId="4308" applyNumberFormat="1" applyFont="1" applyFill="1" applyBorder="1" applyAlignment="1">
      <alignment horizontal="right" vertical="center"/>
    </xf>
    <xf numFmtId="3" fontId="7" fillId="0" borderId="34" xfId="4308" applyNumberFormat="1" applyFont="1" applyFill="1" applyBorder="1" applyAlignment="1">
      <alignment horizontal="right" vertical="center"/>
    </xf>
    <xf numFmtId="0" fontId="75" fillId="0" borderId="0" xfId="0" applyFont="1" applyBorder="1" applyAlignment="1">
      <alignment horizontal="center"/>
    </xf>
    <xf numFmtId="0" fontId="6" fillId="57" borderId="20" xfId="3689" applyFont="1" applyFill="1" applyBorder="1" applyAlignment="1">
      <alignment horizontal="left" vertical="center" wrapText="1"/>
    </xf>
    <xf numFmtId="0" fontId="6" fillId="57" borderId="21" xfId="3689" applyFont="1" applyFill="1" applyBorder="1" applyAlignment="1">
      <alignment horizontal="left" vertical="center" wrapText="1"/>
    </xf>
    <xf numFmtId="0" fontId="6" fillId="57" borderId="20" xfId="3689" applyFont="1" applyFill="1" applyBorder="1" applyAlignment="1">
      <alignment vertical="center" wrapText="1"/>
    </xf>
    <xf numFmtId="0" fontId="6" fillId="57" borderId="21" xfId="3689" applyFont="1" applyFill="1" applyBorder="1" applyAlignment="1">
      <alignment vertical="center" wrapText="1"/>
    </xf>
    <xf numFmtId="0" fontId="6" fillId="57" borderId="22" xfId="3689" applyFont="1" applyFill="1" applyBorder="1" applyAlignment="1">
      <alignment vertical="center" wrapText="1"/>
    </xf>
    <xf numFmtId="0" fontId="6" fillId="57" borderId="22" xfId="3689" applyFont="1" applyFill="1" applyBorder="1" applyAlignment="1">
      <alignment horizontal="left" vertical="center" wrapText="1"/>
    </xf>
    <xf numFmtId="0" fontId="6" fillId="57" borderId="19" xfId="3689" applyFont="1" applyFill="1" applyBorder="1" applyAlignment="1">
      <alignment vertical="center" wrapText="1"/>
    </xf>
    <xf numFmtId="169" fontId="75" fillId="0" borderId="0" xfId="0" applyNumberFormat="1" applyFont="1" applyAlignment="1">
      <alignment horizontal="left"/>
    </xf>
    <xf numFmtId="0" fontId="75" fillId="0" borderId="0" xfId="0" applyFont="1" applyAlignment="1">
      <alignment horizontal="left"/>
    </xf>
    <xf numFmtId="0" fontId="7" fillId="6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6" fillId="57" borderId="15" xfId="3689" applyFont="1" applyFill="1" applyBorder="1" applyAlignment="1">
      <alignment horizontal="left" vertical="center" wrapText="1"/>
    </xf>
    <xf numFmtId="0" fontId="6" fillId="57" borderId="16" xfId="3689" applyFont="1" applyFill="1" applyBorder="1" applyAlignment="1">
      <alignment horizontal="left" vertical="center" wrapText="1"/>
    </xf>
    <xf numFmtId="0" fontId="87" fillId="57" borderId="20" xfId="3689" applyFont="1" applyFill="1" applyBorder="1" applyAlignment="1">
      <alignment horizontal="center" vertical="center"/>
    </xf>
    <xf numFmtId="0" fontId="87" fillId="57" borderId="21" xfId="3689" applyFont="1" applyFill="1" applyBorder="1" applyAlignment="1">
      <alignment horizontal="center" vertical="center"/>
    </xf>
    <xf numFmtId="0" fontId="87" fillId="57" borderId="22" xfId="3689" applyFont="1" applyFill="1" applyBorder="1" applyAlignment="1">
      <alignment horizontal="center" vertical="center"/>
    </xf>
    <xf numFmtId="0" fontId="87" fillId="57" borderId="20" xfId="3689" applyFont="1" applyFill="1" applyBorder="1" applyAlignment="1">
      <alignment horizontal="center" vertical="center" wrapText="1"/>
    </xf>
    <xf numFmtId="0" fontId="87" fillId="57" borderId="21" xfId="3689" applyFont="1" applyFill="1" applyBorder="1" applyAlignment="1">
      <alignment horizontal="center" vertical="center" wrapText="1"/>
    </xf>
    <xf numFmtId="0" fontId="87" fillId="57" borderId="22" xfId="3689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horizontal="center"/>
    </xf>
    <xf numFmtId="0" fontId="87" fillId="0" borderId="17" xfId="0" applyFont="1" applyBorder="1" applyAlignment="1">
      <alignment horizontal="center"/>
    </xf>
    <xf numFmtId="0" fontId="90" fillId="57" borderId="0" xfId="0" applyFont="1" applyFill="1" applyBorder="1" applyAlignment="1">
      <alignment horizontal="center" vertical="center"/>
    </xf>
    <xf numFmtId="0" fontId="6" fillId="0" borderId="20" xfId="3689" applyFont="1" applyFill="1" applyBorder="1" applyAlignment="1">
      <alignment horizontal="left" vertical="center" wrapText="1"/>
    </xf>
    <xf numFmtId="0" fontId="6" fillId="0" borderId="22" xfId="3689" applyFont="1" applyFill="1" applyBorder="1" applyAlignment="1">
      <alignment horizontal="left" vertical="center" wrapText="1"/>
    </xf>
    <xf numFmtId="0" fontId="80" fillId="62" borderId="16" xfId="4537" applyFont="1" applyFill="1" applyBorder="1" applyAlignment="1">
      <alignment horizontal="center"/>
    </xf>
    <xf numFmtId="0" fontId="80" fillId="62" borderId="18" xfId="4537" applyFont="1" applyFill="1" applyBorder="1" applyAlignment="1">
      <alignment horizontal="center"/>
    </xf>
    <xf numFmtId="0" fontId="70" fillId="0" borderId="31" xfId="4537" applyBorder="1" applyAlignment="1">
      <alignment horizontal="center"/>
    </xf>
    <xf numFmtId="0" fontId="70" fillId="0" borderId="28" xfId="4537" applyBorder="1" applyAlignment="1">
      <alignment horizontal="center"/>
    </xf>
    <xf numFmtId="0" fontId="70" fillId="0" borderId="32" xfId="4537" applyBorder="1" applyAlignment="1">
      <alignment horizontal="center"/>
    </xf>
    <xf numFmtId="169" fontId="0" fillId="60" borderId="31" xfId="4538" applyNumberFormat="1" applyFont="1" applyFill="1" applyBorder="1" applyAlignment="1">
      <alignment horizontal="center"/>
    </xf>
    <xf numFmtId="169" fontId="0" fillId="60" borderId="32" xfId="4538" applyNumberFormat="1" applyFont="1" applyFill="1" applyBorder="1" applyAlignment="1">
      <alignment horizontal="center"/>
    </xf>
    <xf numFmtId="0" fontId="78" fillId="63" borderId="31" xfId="4537" applyFont="1" applyFill="1" applyBorder="1" applyAlignment="1">
      <alignment horizontal="center"/>
    </xf>
    <xf numFmtId="0" fontId="78" fillId="63" borderId="28" xfId="4537" applyFont="1" applyFill="1" applyBorder="1" applyAlignment="1">
      <alignment horizontal="center"/>
    </xf>
    <xf numFmtId="0" fontId="78" fillId="63" borderId="32" xfId="4537" applyFont="1" applyFill="1" applyBorder="1" applyAlignment="1">
      <alignment horizontal="center"/>
    </xf>
    <xf numFmtId="169" fontId="78" fillId="63" borderId="31" xfId="4538" applyNumberFormat="1" applyFont="1" applyFill="1" applyBorder="1" applyAlignment="1">
      <alignment horizontal="center"/>
    </xf>
    <xf numFmtId="169" fontId="78" fillId="63" borderId="32" xfId="4538" applyNumberFormat="1" applyFont="1" applyFill="1" applyBorder="1" applyAlignment="1">
      <alignment horizontal="center"/>
    </xf>
    <xf numFmtId="0" fontId="82" fillId="60" borderId="31" xfId="4537" applyFont="1" applyFill="1" applyBorder="1" applyAlignment="1">
      <alignment horizontal="center"/>
    </xf>
    <xf numFmtId="0" fontId="82" fillId="60" borderId="28" xfId="4537" applyFont="1" applyFill="1" applyBorder="1" applyAlignment="1">
      <alignment horizontal="center"/>
    </xf>
    <xf numFmtId="0" fontId="82" fillId="60" borderId="32" xfId="4537" applyFont="1" applyFill="1" applyBorder="1" applyAlignment="1">
      <alignment horizontal="center"/>
    </xf>
    <xf numFmtId="169" fontId="83" fillId="60" borderId="31" xfId="4538" applyNumberFormat="1" applyFont="1" applyFill="1" applyBorder="1" applyAlignment="1">
      <alignment horizontal="center"/>
    </xf>
    <xf numFmtId="169" fontId="83" fillId="60" borderId="32" xfId="4538" applyNumberFormat="1" applyFont="1" applyFill="1" applyBorder="1" applyAlignment="1">
      <alignment horizontal="center"/>
    </xf>
    <xf numFmtId="0" fontId="82" fillId="56" borderId="31" xfId="4537" applyFont="1" applyFill="1" applyBorder="1" applyAlignment="1">
      <alignment horizontal="center"/>
    </xf>
    <xf numFmtId="0" fontId="82" fillId="56" borderId="28" xfId="4537" applyFont="1" applyFill="1" applyBorder="1" applyAlignment="1">
      <alignment horizontal="center"/>
    </xf>
    <xf numFmtId="0" fontId="82" fillId="56" borderId="32" xfId="4537" applyFont="1" applyFill="1" applyBorder="1" applyAlignment="1">
      <alignment horizontal="center"/>
    </xf>
    <xf numFmtId="169" fontId="82" fillId="56" borderId="31" xfId="4538" applyNumberFormat="1" applyFont="1" applyFill="1" applyBorder="1" applyAlignment="1">
      <alignment horizontal="center"/>
    </xf>
    <xf numFmtId="169" fontId="82" fillId="56" borderId="32" xfId="4538" applyNumberFormat="1" applyFont="1" applyFill="1" applyBorder="1" applyAlignment="1">
      <alignment horizontal="center"/>
    </xf>
  </cellXfs>
  <cellStyles count="4544">
    <cellStyle name="20% - Ênfase1 10" xfId="2"/>
    <cellStyle name="20% - Ênfase1 10 2" xfId="3"/>
    <cellStyle name="20% - Ênfase1 10 2 2" xfId="4"/>
    <cellStyle name="20% - Ênfase1 10 2 2 2" xfId="5"/>
    <cellStyle name="20% - Ênfase1 10 2 3" xfId="6"/>
    <cellStyle name="20% - Ênfase1 10 2 3 2" xfId="7"/>
    <cellStyle name="20% - Ênfase1 10 2 4" xfId="8"/>
    <cellStyle name="20% - Ênfase1 10 3" xfId="9"/>
    <cellStyle name="20% - Ênfase1 10 3 2" xfId="10"/>
    <cellStyle name="20% - Ênfase1 10 4" xfId="11"/>
    <cellStyle name="20% - Ênfase1 10 4 2" xfId="12"/>
    <cellStyle name="20% - Ênfase1 10 5" xfId="13"/>
    <cellStyle name="20% - Ênfase1 10_RXO 2011" xfId="14"/>
    <cellStyle name="20% - Ênfase1 11" xfId="15"/>
    <cellStyle name="20% - Ênfase1 12" xfId="16"/>
    <cellStyle name="20% - Ênfase1 2" xfId="17"/>
    <cellStyle name="20% - Ênfase1 2 2" xfId="18"/>
    <cellStyle name="20% - Ênfase1 2 2 2" xfId="19"/>
    <cellStyle name="20% - Ênfase1 2 2 2 2" xfId="20"/>
    <cellStyle name="20% - Ênfase1 2 2_RXO 2011" xfId="21"/>
    <cellStyle name="20% - Ênfase1 2 3" xfId="22"/>
    <cellStyle name="20% - Ênfase1 2 3 2" xfId="23"/>
    <cellStyle name="20% - Ênfase1 2 3 2 2" xfId="24"/>
    <cellStyle name="20% - Ênfase1 2 3_RXO 2011" xfId="25"/>
    <cellStyle name="20% - Ênfase1 2 4" xfId="26"/>
    <cellStyle name="20% - Ênfase1 2 4 2" xfId="27"/>
    <cellStyle name="20% - Ênfase1 2 4 2 2" xfId="28"/>
    <cellStyle name="20% - Ênfase1 2 4_RXO 2011" xfId="29"/>
    <cellStyle name="20% - Ênfase1 2 5" xfId="30"/>
    <cellStyle name="20% - Ênfase1 2 5 2" xfId="31"/>
    <cellStyle name="20% - Ênfase1 2 5 2 2" xfId="32"/>
    <cellStyle name="20% - Ênfase1 2 5_RXO 2011" xfId="33"/>
    <cellStyle name="20% - Ênfase1 2 6" xfId="34"/>
    <cellStyle name="20% - Ênfase1 2 6 2" xfId="35"/>
    <cellStyle name="20% - Ênfase1 2 7" xfId="36"/>
    <cellStyle name="20% - Ênfase1 2 7 2" xfId="37"/>
    <cellStyle name="20% - Ênfase1 2_AG-41 000" xfId="38"/>
    <cellStyle name="20% - Ênfase1 3" xfId="39"/>
    <cellStyle name="20% - Ênfase1 3 2" xfId="40"/>
    <cellStyle name="20% - Ênfase1 3 2 2" xfId="41"/>
    <cellStyle name="20% - Ênfase1 3 2 2 2" xfId="42"/>
    <cellStyle name="20% - Ênfase1 3 2_RXO 2011" xfId="43"/>
    <cellStyle name="20% - Ênfase1 3 3" xfId="44"/>
    <cellStyle name="20% - Ênfase1 3 3 2" xfId="45"/>
    <cellStyle name="20% - Ênfase1 3 3 2 2" xfId="46"/>
    <cellStyle name="20% - Ênfase1 3 3_RXO 2011" xfId="47"/>
    <cellStyle name="20% - Ênfase1 3 4" xfId="48"/>
    <cellStyle name="20% - Ênfase1 3 4 2" xfId="49"/>
    <cellStyle name="20% - Ênfase1 3 4 2 2" xfId="50"/>
    <cellStyle name="20% - Ênfase1 3 4_RXO 2011" xfId="51"/>
    <cellStyle name="20% - Ênfase1 3 5" xfId="52"/>
    <cellStyle name="20% - Ênfase1 3 5 2" xfId="53"/>
    <cellStyle name="20% - Ênfase1 3 5 2 2" xfId="54"/>
    <cellStyle name="20% - Ênfase1 3 5_RXO 2011" xfId="55"/>
    <cellStyle name="20% - Ênfase1 3 6" xfId="56"/>
    <cellStyle name="20% - Ênfase1 3 6 2" xfId="57"/>
    <cellStyle name="20% - Ênfase1 3_AG-41 000" xfId="58"/>
    <cellStyle name="20% - Ênfase1 4" xfId="59"/>
    <cellStyle name="20% - Ênfase1 4 2" xfId="60"/>
    <cellStyle name="20% - Ênfase1 4 2 2" xfId="61"/>
    <cellStyle name="20% - Ênfase1 4 2 2 2" xfId="62"/>
    <cellStyle name="20% - Ênfase1 4 2_RXO 2011" xfId="63"/>
    <cellStyle name="20% - Ênfase1 4 3" xfId="64"/>
    <cellStyle name="20% - Ênfase1 4 3 2" xfId="65"/>
    <cellStyle name="20% - Ênfase1 4 3 2 2" xfId="66"/>
    <cellStyle name="20% - Ênfase1 4 3_RXO 2011" xfId="67"/>
    <cellStyle name="20% - Ênfase1 4 4" xfId="68"/>
    <cellStyle name="20% - Ênfase1 4 4 2" xfId="69"/>
    <cellStyle name="20% - Ênfase1 4 4 2 2" xfId="70"/>
    <cellStyle name="20% - Ênfase1 4 4_RXO 2011" xfId="71"/>
    <cellStyle name="20% - Ênfase1 4 5" xfId="72"/>
    <cellStyle name="20% - Ênfase1 4 5 2" xfId="73"/>
    <cellStyle name="20% - Ênfase1 4 5 2 2" xfId="74"/>
    <cellStyle name="20% - Ênfase1 4 5_RXO 2011" xfId="75"/>
    <cellStyle name="20% - Ênfase1 4 6" xfId="76"/>
    <cellStyle name="20% - Ênfase1 4 6 2" xfId="77"/>
    <cellStyle name="20% - Ênfase1 4_AG-41 000" xfId="78"/>
    <cellStyle name="20% - Ênfase1 5" xfId="79"/>
    <cellStyle name="20% - Ênfase1 5 2" xfId="80"/>
    <cellStyle name="20% - Ênfase1 5 2 2" xfId="81"/>
    <cellStyle name="20% - Ênfase1 5 2 2 2" xfId="82"/>
    <cellStyle name="20% - Ênfase1 5 2_RXO 2011" xfId="83"/>
    <cellStyle name="20% - Ênfase1 5 3" xfId="84"/>
    <cellStyle name="20% - Ênfase1 5 3 2" xfId="85"/>
    <cellStyle name="20% - Ênfase1 5 3 2 2" xfId="86"/>
    <cellStyle name="20% - Ênfase1 5 3_RXO 2011" xfId="87"/>
    <cellStyle name="20% - Ênfase1 5 4" xfId="88"/>
    <cellStyle name="20% - Ênfase1 5 4 2" xfId="89"/>
    <cellStyle name="20% - Ênfase1 5 4 2 2" xfId="90"/>
    <cellStyle name="20% - Ênfase1 5 4_RXO 2011" xfId="91"/>
    <cellStyle name="20% - Ênfase1 5 5" xfId="92"/>
    <cellStyle name="20% - Ênfase1 5 5 2" xfId="93"/>
    <cellStyle name="20% - Ênfase1 5 5 2 2" xfId="94"/>
    <cellStyle name="20% - Ênfase1 5 5_RXO 2011" xfId="95"/>
    <cellStyle name="20% - Ênfase1 5 6" xfId="96"/>
    <cellStyle name="20% - Ênfase1 5 6 2" xfId="97"/>
    <cellStyle name="20% - Ênfase1 5_AG-41 000" xfId="98"/>
    <cellStyle name="20% - Ênfase1 6" xfId="99"/>
    <cellStyle name="20% - Ênfase1 6 2" xfId="100"/>
    <cellStyle name="20% - Ênfase1 6 2 2" xfId="101"/>
    <cellStyle name="20% - Ênfase1 6_RXO 2011" xfId="102"/>
    <cellStyle name="20% - Ênfase1 7" xfId="103"/>
    <cellStyle name="20% - Ênfase1 7 10" xfId="104"/>
    <cellStyle name="20% - Ênfase1 7 10 2" xfId="105"/>
    <cellStyle name="20% - Ênfase1 7 10 2 2" xfId="106"/>
    <cellStyle name="20% - Ênfase1 7 10 2 2 2" xfId="107"/>
    <cellStyle name="20% - Ênfase1 7 10 2 2 2 2" xfId="108"/>
    <cellStyle name="20% - Ênfase1 7 10 2 2 3" xfId="109"/>
    <cellStyle name="20% - Ênfase1 7 10 2 2 3 2" xfId="110"/>
    <cellStyle name="20% - Ênfase1 7 10 2 2 4" xfId="111"/>
    <cellStyle name="20% - Ênfase1 7 10 2 3" xfId="112"/>
    <cellStyle name="20% - Ênfase1 7 10 2 3 2" xfId="113"/>
    <cellStyle name="20% - Ênfase1 7 10 2 4" xfId="114"/>
    <cellStyle name="20% - Ênfase1 7 10 2 4 2" xfId="115"/>
    <cellStyle name="20% - Ênfase1 7 10 2 5" xfId="116"/>
    <cellStyle name="20% - Ênfase1 7 10 2_RXO 2011" xfId="117"/>
    <cellStyle name="20% - Ênfase1 7 10_24100" xfId="118"/>
    <cellStyle name="20% - Ênfase1 7 11" xfId="119"/>
    <cellStyle name="20% - Ênfase1 7 11 2" xfId="120"/>
    <cellStyle name="20% - Ênfase1 7 11 2 2" xfId="121"/>
    <cellStyle name="20% - Ênfase1 7 11 2 2 2" xfId="122"/>
    <cellStyle name="20% - Ênfase1 7 11 2 2 2 2" xfId="123"/>
    <cellStyle name="20% - Ênfase1 7 11 2 2 3" xfId="124"/>
    <cellStyle name="20% - Ênfase1 7 11 2 2 3 2" xfId="125"/>
    <cellStyle name="20% - Ênfase1 7 11 2 2 4" xfId="126"/>
    <cellStyle name="20% - Ênfase1 7 11 2 3" xfId="127"/>
    <cellStyle name="20% - Ênfase1 7 11 2 3 2" xfId="128"/>
    <cellStyle name="20% - Ênfase1 7 11 2 4" xfId="129"/>
    <cellStyle name="20% - Ênfase1 7 11 2 4 2" xfId="130"/>
    <cellStyle name="20% - Ênfase1 7 11 2 5" xfId="131"/>
    <cellStyle name="20% - Ênfase1 7 11 2_RXO 2011" xfId="132"/>
    <cellStyle name="20% - Ênfase1 7 11_24100" xfId="133"/>
    <cellStyle name="20% - Ênfase1 7 12" xfId="134"/>
    <cellStyle name="20% - Ênfase1 7 12 2" xfId="135"/>
    <cellStyle name="20% - Ênfase1 7 2" xfId="136"/>
    <cellStyle name="20% - Ênfase1 7 2 2" xfId="137"/>
    <cellStyle name="20% - Ênfase1 7 2 2 2" xfId="138"/>
    <cellStyle name="20% - Ênfase1 7 2 2 2 2" xfId="139"/>
    <cellStyle name="20% - Ênfase1 7 2 2 2 2 2" xfId="140"/>
    <cellStyle name="20% - Ênfase1 7 2 2 2 3" xfId="141"/>
    <cellStyle name="20% - Ênfase1 7 2 2 2 3 2" xfId="142"/>
    <cellStyle name="20% - Ênfase1 7 2 2 2 4" xfId="143"/>
    <cellStyle name="20% - Ênfase1 7 2 2 3" xfId="144"/>
    <cellStyle name="20% - Ênfase1 7 2 2 3 2" xfId="145"/>
    <cellStyle name="20% - Ênfase1 7 2 2 4" xfId="146"/>
    <cellStyle name="20% - Ênfase1 7 2 2 4 2" xfId="147"/>
    <cellStyle name="20% - Ênfase1 7 2 2 5" xfId="148"/>
    <cellStyle name="20% - Ênfase1 7 2 2_RXO 2011" xfId="149"/>
    <cellStyle name="20% - Ênfase1 7 2_24100" xfId="150"/>
    <cellStyle name="20% - Ênfase1 7 3" xfId="151"/>
    <cellStyle name="20% - Ênfase1 7 3 2" xfId="152"/>
    <cellStyle name="20% - Ênfase1 7 3 2 2" xfId="153"/>
    <cellStyle name="20% - Ênfase1 7 3 2 2 2" xfId="154"/>
    <cellStyle name="20% - Ênfase1 7 3 2 2 2 2" xfId="155"/>
    <cellStyle name="20% - Ênfase1 7 3 2 2 3" xfId="156"/>
    <cellStyle name="20% - Ênfase1 7 3 2 2 3 2" xfId="157"/>
    <cellStyle name="20% - Ênfase1 7 3 2 2 4" xfId="158"/>
    <cellStyle name="20% - Ênfase1 7 3 2 3" xfId="159"/>
    <cellStyle name="20% - Ênfase1 7 3 2 3 2" xfId="160"/>
    <cellStyle name="20% - Ênfase1 7 3 2 4" xfId="161"/>
    <cellStyle name="20% - Ênfase1 7 3 2 4 2" xfId="162"/>
    <cellStyle name="20% - Ênfase1 7 3 2 5" xfId="163"/>
    <cellStyle name="20% - Ênfase1 7 3 2_RXO 2011" xfId="164"/>
    <cellStyle name="20% - Ênfase1 7 3_24100" xfId="165"/>
    <cellStyle name="20% - Ênfase1 7 4" xfId="166"/>
    <cellStyle name="20% - Ênfase1 7 4 2" xfId="167"/>
    <cellStyle name="20% - Ênfase1 7 4 2 2" xfId="168"/>
    <cellStyle name="20% - Ênfase1 7 4 2 2 2" xfId="169"/>
    <cellStyle name="20% - Ênfase1 7 4 2 2 2 2" xfId="170"/>
    <cellStyle name="20% - Ênfase1 7 4 2 2 3" xfId="171"/>
    <cellStyle name="20% - Ênfase1 7 4 2 2 3 2" xfId="172"/>
    <cellStyle name="20% - Ênfase1 7 4 2 2 4" xfId="173"/>
    <cellStyle name="20% - Ênfase1 7 4 2 3" xfId="174"/>
    <cellStyle name="20% - Ênfase1 7 4 2 3 2" xfId="175"/>
    <cellStyle name="20% - Ênfase1 7 4 2 4" xfId="176"/>
    <cellStyle name="20% - Ênfase1 7 4 2 4 2" xfId="177"/>
    <cellStyle name="20% - Ênfase1 7 4 2 5" xfId="178"/>
    <cellStyle name="20% - Ênfase1 7 4 2_RXO 2011" xfId="179"/>
    <cellStyle name="20% - Ênfase1 7 4_24100" xfId="180"/>
    <cellStyle name="20% - Ênfase1 7 5" xfId="181"/>
    <cellStyle name="20% - Ênfase1 7 5 2" xfId="182"/>
    <cellStyle name="20% - Ênfase1 7 5 2 2" xfId="183"/>
    <cellStyle name="20% - Ênfase1 7 5 2 2 2" xfId="184"/>
    <cellStyle name="20% - Ênfase1 7 5 2 2 2 2" xfId="185"/>
    <cellStyle name="20% - Ênfase1 7 5 2 2 3" xfId="186"/>
    <cellStyle name="20% - Ênfase1 7 5 2 2 3 2" xfId="187"/>
    <cellStyle name="20% - Ênfase1 7 5 2 2 4" xfId="188"/>
    <cellStyle name="20% - Ênfase1 7 5 2 3" xfId="189"/>
    <cellStyle name="20% - Ênfase1 7 5 2 3 2" xfId="190"/>
    <cellStyle name="20% - Ênfase1 7 5 2 4" xfId="191"/>
    <cellStyle name="20% - Ênfase1 7 5 2 4 2" xfId="192"/>
    <cellStyle name="20% - Ênfase1 7 5 2 5" xfId="193"/>
    <cellStyle name="20% - Ênfase1 7 5 2_RXO 2011" xfId="194"/>
    <cellStyle name="20% - Ênfase1 7 5_24100" xfId="195"/>
    <cellStyle name="20% - Ênfase1 7 6" xfId="196"/>
    <cellStyle name="20% - Ênfase1 7 6 2" xfId="197"/>
    <cellStyle name="20% - Ênfase1 7 6 2 2" xfId="198"/>
    <cellStyle name="20% - Ênfase1 7 6 2 2 2" xfId="199"/>
    <cellStyle name="20% - Ênfase1 7 6 2 2 2 2" xfId="200"/>
    <cellStyle name="20% - Ênfase1 7 6 2 2 3" xfId="201"/>
    <cellStyle name="20% - Ênfase1 7 6 2 2 3 2" xfId="202"/>
    <cellStyle name="20% - Ênfase1 7 6 2 2 4" xfId="203"/>
    <cellStyle name="20% - Ênfase1 7 6 2 3" xfId="204"/>
    <cellStyle name="20% - Ênfase1 7 6 2 3 2" xfId="205"/>
    <cellStyle name="20% - Ênfase1 7 6 2 4" xfId="206"/>
    <cellStyle name="20% - Ênfase1 7 6 2 4 2" xfId="207"/>
    <cellStyle name="20% - Ênfase1 7 6 2 5" xfId="208"/>
    <cellStyle name="20% - Ênfase1 7 6 2_RXO 2011" xfId="209"/>
    <cellStyle name="20% - Ênfase1 7 6_24100" xfId="210"/>
    <cellStyle name="20% - Ênfase1 7 7" xfId="211"/>
    <cellStyle name="20% - Ênfase1 7 7 2" xfId="212"/>
    <cellStyle name="20% - Ênfase1 7 7 2 2" xfId="213"/>
    <cellStyle name="20% - Ênfase1 7 7 2 2 2" xfId="214"/>
    <cellStyle name="20% - Ênfase1 7 7 2 2 2 2" xfId="215"/>
    <cellStyle name="20% - Ênfase1 7 7 2 2 3" xfId="216"/>
    <cellStyle name="20% - Ênfase1 7 7 2 2 3 2" xfId="217"/>
    <cellStyle name="20% - Ênfase1 7 7 2 2 4" xfId="218"/>
    <cellStyle name="20% - Ênfase1 7 7 2 3" xfId="219"/>
    <cellStyle name="20% - Ênfase1 7 7 2 3 2" xfId="220"/>
    <cellStyle name="20% - Ênfase1 7 7 2 4" xfId="221"/>
    <cellStyle name="20% - Ênfase1 7 7 2 4 2" xfId="222"/>
    <cellStyle name="20% - Ênfase1 7 7 2 5" xfId="223"/>
    <cellStyle name="20% - Ênfase1 7 7 2_RXO 2011" xfId="224"/>
    <cellStyle name="20% - Ênfase1 7 7_24100" xfId="225"/>
    <cellStyle name="20% - Ênfase1 7 8" xfId="226"/>
    <cellStyle name="20% - Ênfase1 7 8 2" xfId="227"/>
    <cellStyle name="20% - Ênfase1 7 8 2 2" xfId="228"/>
    <cellStyle name="20% - Ênfase1 7 8 2 2 2" xfId="229"/>
    <cellStyle name="20% - Ênfase1 7 8 2 2 2 2" xfId="230"/>
    <cellStyle name="20% - Ênfase1 7 8 2 2 3" xfId="231"/>
    <cellStyle name="20% - Ênfase1 7 8 2 2 3 2" xfId="232"/>
    <cellStyle name="20% - Ênfase1 7 8 2 2 4" xfId="233"/>
    <cellStyle name="20% - Ênfase1 7 8 2 3" xfId="234"/>
    <cellStyle name="20% - Ênfase1 7 8 2 3 2" xfId="235"/>
    <cellStyle name="20% - Ênfase1 7 8 2 4" xfId="236"/>
    <cellStyle name="20% - Ênfase1 7 8 2 4 2" xfId="237"/>
    <cellStyle name="20% - Ênfase1 7 8 2 5" xfId="238"/>
    <cellStyle name="20% - Ênfase1 7 8 2_RXO 2011" xfId="239"/>
    <cellStyle name="20% - Ênfase1 7 8_24100" xfId="240"/>
    <cellStyle name="20% - Ênfase1 7 9" xfId="241"/>
    <cellStyle name="20% - Ênfase1 7 9 2" xfId="242"/>
    <cellStyle name="20% - Ênfase1 7 9 2 2" xfId="243"/>
    <cellStyle name="20% - Ênfase1 7 9 2 2 2" xfId="244"/>
    <cellStyle name="20% - Ênfase1 7 9 2 2 2 2" xfId="245"/>
    <cellStyle name="20% - Ênfase1 7 9 2 2 3" xfId="246"/>
    <cellStyle name="20% - Ênfase1 7 9 2 2 3 2" xfId="247"/>
    <cellStyle name="20% - Ênfase1 7 9 2 2 4" xfId="248"/>
    <cellStyle name="20% - Ênfase1 7 9 2 3" xfId="249"/>
    <cellStyle name="20% - Ênfase1 7 9 2 3 2" xfId="250"/>
    <cellStyle name="20% - Ênfase1 7 9 2 4" xfId="251"/>
    <cellStyle name="20% - Ênfase1 7 9 2 4 2" xfId="252"/>
    <cellStyle name="20% - Ênfase1 7 9 2 5" xfId="253"/>
    <cellStyle name="20% - Ênfase1 7 9 2_RXO 2011" xfId="254"/>
    <cellStyle name="20% - Ênfase1 7 9_24100" xfId="255"/>
    <cellStyle name="20% - Ênfase1 7_AG-41 000" xfId="256"/>
    <cellStyle name="20% - Ênfase1 8" xfId="257"/>
    <cellStyle name="20% - Ênfase1 8 2" xfId="258"/>
    <cellStyle name="20% - Ênfase1 8 2 2" xfId="259"/>
    <cellStyle name="20% - Ênfase1 8_RXO 2011" xfId="260"/>
    <cellStyle name="20% - Ênfase1 9" xfId="261"/>
    <cellStyle name="20% - Ênfase1 9 2" xfId="262"/>
    <cellStyle name="20% - Ênfase1 9 2 2" xfId="263"/>
    <cellStyle name="20% - Ênfase1 9_RXO 2011" xfId="264"/>
    <cellStyle name="20% - Ênfase2 10" xfId="265"/>
    <cellStyle name="20% - Ênfase2 10 2" xfId="266"/>
    <cellStyle name="20% - Ênfase2 10 2 2" xfId="267"/>
    <cellStyle name="20% - Ênfase2 10 2 2 2" xfId="268"/>
    <cellStyle name="20% - Ênfase2 10 2 3" xfId="269"/>
    <cellStyle name="20% - Ênfase2 10 2 3 2" xfId="270"/>
    <cellStyle name="20% - Ênfase2 10 2 4" xfId="271"/>
    <cellStyle name="20% - Ênfase2 10 3" xfId="272"/>
    <cellStyle name="20% - Ênfase2 10 3 2" xfId="273"/>
    <cellStyle name="20% - Ênfase2 10 4" xfId="274"/>
    <cellStyle name="20% - Ênfase2 10 4 2" xfId="275"/>
    <cellStyle name="20% - Ênfase2 10 5" xfId="276"/>
    <cellStyle name="20% - Ênfase2 10_RXO 2011" xfId="277"/>
    <cellStyle name="20% - Ênfase2 11" xfId="278"/>
    <cellStyle name="20% - Ênfase2 12" xfId="279"/>
    <cellStyle name="20% - Ênfase2 2" xfId="280"/>
    <cellStyle name="20% - Ênfase2 2 2" xfId="281"/>
    <cellStyle name="20% - Ênfase2 2 2 2" xfId="282"/>
    <cellStyle name="20% - Ênfase2 2 2 2 2" xfId="283"/>
    <cellStyle name="20% - Ênfase2 2 2_RXO 2011" xfId="284"/>
    <cellStyle name="20% - Ênfase2 2 3" xfId="285"/>
    <cellStyle name="20% - Ênfase2 2 3 2" xfId="286"/>
    <cellStyle name="20% - Ênfase2 2 3 2 2" xfId="287"/>
    <cellStyle name="20% - Ênfase2 2 3_RXO 2011" xfId="288"/>
    <cellStyle name="20% - Ênfase2 2 4" xfId="289"/>
    <cellStyle name="20% - Ênfase2 2 4 2" xfId="290"/>
    <cellStyle name="20% - Ênfase2 2 4 2 2" xfId="291"/>
    <cellStyle name="20% - Ênfase2 2 4_RXO 2011" xfId="292"/>
    <cellStyle name="20% - Ênfase2 2 5" xfId="293"/>
    <cellStyle name="20% - Ênfase2 2 5 2" xfId="294"/>
    <cellStyle name="20% - Ênfase2 2 5 2 2" xfId="295"/>
    <cellStyle name="20% - Ênfase2 2 5_RXO 2011" xfId="296"/>
    <cellStyle name="20% - Ênfase2 2 6" xfId="297"/>
    <cellStyle name="20% - Ênfase2 2 6 2" xfId="298"/>
    <cellStyle name="20% - Ênfase2 2 7" xfId="299"/>
    <cellStyle name="20% - Ênfase2 2 7 2" xfId="300"/>
    <cellStyle name="20% - Ênfase2 2_AG-41 000" xfId="301"/>
    <cellStyle name="20% - Ênfase2 3" xfId="302"/>
    <cellStyle name="20% - Ênfase2 3 2" xfId="303"/>
    <cellStyle name="20% - Ênfase2 3 2 2" xfId="304"/>
    <cellStyle name="20% - Ênfase2 3 2 2 2" xfId="305"/>
    <cellStyle name="20% - Ênfase2 3 2_RXO 2011" xfId="306"/>
    <cellStyle name="20% - Ênfase2 3 3" xfId="307"/>
    <cellStyle name="20% - Ênfase2 3 3 2" xfId="308"/>
    <cellStyle name="20% - Ênfase2 3 3 2 2" xfId="309"/>
    <cellStyle name="20% - Ênfase2 3 3_RXO 2011" xfId="310"/>
    <cellStyle name="20% - Ênfase2 3 4" xfId="311"/>
    <cellStyle name="20% - Ênfase2 3 4 2" xfId="312"/>
    <cellStyle name="20% - Ênfase2 3 4 2 2" xfId="313"/>
    <cellStyle name="20% - Ênfase2 3 4_RXO 2011" xfId="314"/>
    <cellStyle name="20% - Ênfase2 3 5" xfId="315"/>
    <cellStyle name="20% - Ênfase2 3 5 2" xfId="316"/>
    <cellStyle name="20% - Ênfase2 3 5 2 2" xfId="317"/>
    <cellStyle name="20% - Ênfase2 3 5_RXO 2011" xfId="318"/>
    <cellStyle name="20% - Ênfase2 3 6" xfId="319"/>
    <cellStyle name="20% - Ênfase2 3 6 2" xfId="320"/>
    <cellStyle name="20% - Ênfase2 3_AG-41 000" xfId="321"/>
    <cellStyle name="20% - Ênfase2 4" xfId="322"/>
    <cellStyle name="20% - Ênfase2 4 2" xfId="323"/>
    <cellStyle name="20% - Ênfase2 4 2 2" xfId="324"/>
    <cellStyle name="20% - Ênfase2 4 2 2 2" xfId="325"/>
    <cellStyle name="20% - Ênfase2 4 2_RXO 2011" xfId="326"/>
    <cellStyle name="20% - Ênfase2 4 3" xfId="327"/>
    <cellStyle name="20% - Ênfase2 4 3 2" xfId="328"/>
    <cellStyle name="20% - Ênfase2 4 3 2 2" xfId="329"/>
    <cellStyle name="20% - Ênfase2 4 3_RXO 2011" xfId="330"/>
    <cellStyle name="20% - Ênfase2 4 4" xfId="331"/>
    <cellStyle name="20% - Ênfase2 4 4 2" xfId="332"/>
    <cellStyle name="20% - Ênfase2 4 4 2 2" xfId="333"/>
    <cellStyle name="20% - Ênfase2 4 4_RXO 2011" xfId="334"/>
    <cellStyle name="20% - Ênfase2 4 5" xfId="335"/>
    <cellStyle name="20% - Ênfase2 4 5 2" xfId="336"/>
    <cellStyle name="20% - Ênfase2 4 5 2 2" xfId="337"/>
    <cellStyle name="20% - Ênfase2 4 5_RXO 2011" xfId="338"/>
    <cellStyle name="20% - Ênfase2 4 6" xfId="339"/>
    <cellStyle name="20% - Ênfase2 4 6 2" xfId="340"/>
    <cellStyle name="20% - Ênfase2 4_AG-41 000" xfId="341"/>
    <cellStyle name="20% - Ênfase2 5" xfId="342"/>
    <cellStyle name="20% - Ênfase2 5 2" xfId="343"/>
    <cellStyle name="20% - Ênfase2 5 2 2" xfId="344"/>
    <cellStyle name="20% - Ênfase2 5 2 2 2" xfId="345"/>
    <cellStyle name="20% - Ênfase2 5 2_RXO 2011" xfId="346"/>
    <cellStyle name="20% - Ênfase2 5 3" xfId="347"/>
    <cellStyle name="20% - Ênfase2 5 3 2" xfId="348"/>
    <cellStyle name="20% - Ênfase2 5 3 2 2" xfId="349"/>
    <cellStyle name="20% - Ênfase2 5 3_RXO 2011" xfId="350"/>
    <cellStyle name="20% - Ênfase2 5 4" xfId="351"/>
    <cellStyle name="20% - Ênfase2 5 4 2" xfId="352"/>
    <cellStyle name="20% - Ênfase2 5 4 2 2" xfId="353"/>
    <cellStyle name="20% - Ênfase2 5 4_RXO 2011" xfId="354"/>
    <cellStyle name="20% - Ênfase2 5 5" xfId="355"/>
    <cellStyle name="20% - Ênfase2 5 5 2" xfId="356"/>
    <cellStyle name="20% - Ênfase2 5 5 2 2" xfId="357"/>
    <cellStyle name="20% - Ênfase2 5 5_RXO 2011" xfId="358"/>
    <cellStyle name="20% - Ênfase2 5 6" xfId="359"/>
    <cellStyle name="20% - Ênfase2 5 6 2" xfId="360"/>
    <cellStyle name="20% - Ênfase2 5_AG-41 000" xfId="361"/>
    <cellStyle name="20% - Ênfase2 6" xfId="362"/>
    <cellStyle name="20% - Ênfase2 6 2" xfId="363"/>
    <cellStyle name="20% - Ênfase2 6 2 2" xfId="364"/>
    <cellStyle name="20% - Ênfase2 6_RXO 2011" xfId="365"/>
    <cellStyle name="20% - Ênfase2 7" xfId="366"/>
    <cellStyle name="20% - Ênfase2 7 10" xfId="367"/>
    <cellStyle name="20% - Ênfase2 7 10 2" xfId="368"/>
    <cellStyle name="20% - Ênfase2 7 10 2 2" xfId="369"/>
    <cellStyle name="20% - Ênfase2 7 10 2 2 2" xfId="370"/>
    <cellStyle name="20% - Ênfase2 7 10 2 2 2 2" xfId="371"/>
    <cellStyle name="20% - Ênfase2 7 10 2 2 3" xfId="372"/>
    <cellStyle name="20% - Ênfase2 7 10 2 2 3 2" xfId="373"/>
    <cellStyle name="20% - Ênfase2 7 10 2 2 4" xfId="374"/>
    <cellStyle name="20% - Ênfase2 7 10 2 3" xfId="375"/>
    <cellStyle name="20% - Ênfase2 7 10 2 3 2" xfId="376"/>
    <cellStyle name="20% - Ênfase2 7 10 2 4" xfId="377"/>
    <cellStyle name="20% - Ênfase2 7 10 2 4 2" xfId="378"/>
    <cellStyle name="20% - Ênfase2 7 10 2 5" xfId="379"/>
    <cellStyle name="20% - Ênfase2 7 10 2_RXO 2011" xfId="380"/>
    <cellStyle name="20% - Ênfase2 7 10_24100" xfId="381"/>
    <cellStyle name="20% - Ênfase2 7 11" xfId="382"/>
    <cellStyle name="20% - Ênfase2 7 11 2" xfId="383"/>
    <cellStyle name="20% - Ênfase2 7 11 2 2" xfId="384"/>
    <cellStyle name="20% - Ênfase2 7 11 2 2 2" xfId="385"/>
    <cellStyle name="20% - Ênfase2 7 11 2 2 2 2" xfId="386"/>
    <cellStyle name="20% - Ênfase2 7 11 2 2 3" xfId="387"/>
    <cellStyle name="20% - Ênfase2 7 11 2 2 3 2" xfId="388"/>
    <cellStyle name="20% - Ênfase2 7 11 2 2 4" xfId="389"/>
    <cellStyle name="20% - Ênfase2 7 11 2 3" xfId="390"/>
    <cellStyle name="20% - Ênfase2 7 11 2 3 2" xfId="391"/>
    <cellStyle name="20% - Ênfase2 7 11 2 4" xfId="392"/>
    <cellStyle name="20% - Ênfase2 7 11 2 4 2" xfId="393"/>
    <cellStyle name="20% - Ênfase2 7 11 2 5" xfId="394"/>
    <cellStyle name="20% - Ênfase2 7 11 2_RXO 2011" xfId="395"/>
    <cellStyle name="20% - Ênfase2 7 11_24100" xfId="396"/>
    <cellStyle name="20% - Ênfase2 7 12" xfId="397"/>
    <cellStyle name="20% - Ênfase2 7 12 2" xfId="398"/>
    <cellStyle name="20% - Ênfase2 7 2" xfId="399"/>
    <cellStyle name="20% - Ênfase2 7 2 2" xfId="400"/>
    <cellStyle name="20% - Ênfase2 7 2 2 2" xfId="401"/>
    <cellStyle name="20% - Ênfase2 7 2 2 2 2" xfId="402"/>
    <cellStyle name="20% - Ênfase2 7 2 2 2 2 2" xfId="403"/>
    <cellStyle name="20% - Ênfase2 7 2 2 2 3" xfId="404"/>
    <cellStyle name="20% - Ênfase2 7 2 2 2 3 2" xfId="405"/>
    <cellStyle name="20% - Ênfase2 7 2 2 2 4" xfId="406"/>
    <cellStyle name="20% - Ênfase2 7 2 2 3" xfId="407"/>
    <cellStyle name="20% - Ênfase2 7 2 2 3 2" xfId="408"/>
    <cellStyle name="20% - Ênfase2 7 2 2 4" xfId="409"/>
    <cellStyle name="20% - Ênfase2 7 2 2 4 2" xfId="410"/>
    <cellStyle name="20% - Ênfase2 7 2 2 5" xfId="411"/>
    <cellStyle name="20% - Ênfase2 7 2 2_RXO 2011" xfId="412"/>
    <cellStyle name="20% - Ênfase2 7 2_24100" xfId="413"/>
    <cellStyle name="20% - Ênfase2 7 3" xfId="414"/>
    <cellStyle name="20% - Ênfase2 7 3 2" xfId="415"/>
    <cellStyle name="20% - Ênfase2 7 3 2 2" xfId="416"/>
    <cellStyle name="20% - Ênfase2 7 3 2 2 2" xfId="417"/>
    <cellStyle name="20% - Ênfase2 7 3 2 2 2 2" xfId="418"/>
    <cellStyle name="20% - Ênfase2 7 3 2 2 3" xfId="419"/>
    <cellStyle name="20% - Ênfase2 7 3 2 2 3 2" xfId="420"/>
    <cellStyle name="20% - Ênfase2 7 3 2 2 4" xfId="421"/>
    <cellStyle name="20% - Ênfase2 7 3 2 3" xfId="422"/>
    <cellStyle name="20% - Ênfase2 7 3 2 3 2" xfId="423"/>
    <cellStyle name="20% - Ênfase2 7 3 2 4" xfId="424"/>
    <cellStyle name="20% - Ênfase2 7 3 2 4 2" xfId="425"/>
    <cellStyle name="20% - Ênfase2 7 3 2 5" xfId="426"/>
    <cellStyle name="20% - Ênfase2 7 3 2_RXO 2011" xfId="427"/>
    <cellStyle name="20% - Ênfase2 7 3_24100" xfId="428"/>
    <cellStyle name="20% - Ênfase2 7 4" xfId="429"/>
    <cellStyle name="20% - Ênfase2 7 4 2" xfId="430"/>
    <cellStyle name="20% - Ênfase2 7 4 2 2" xfId="431"/>
    <cellStyle name="20% - Ênfase2 7 4 2 2 2" xfId="432"/>
    <cellStyle name="20% - Ênfase2 7 4 2 2 2 2" xfId="433"/>
    <cellStyle name="20% - Ênfase2 7 4 2 2 3" xfId="434"/>
    <cellStyle name="20% - Ênfase2 7 4 2 2 3 2" xfId="435"/>
    <cellStyle name="20% - Ênfase2 7 4 2 2 4" xfId="436"/>
    <cellStyle name="20% - Ênfase2 7 4 2 3" xfId="437"/>
    <cellStyle name="20% - Ênfase2 7 4 2 3 2" xfId="438"/>
    <cellStyle name="20% - Ênfase2 7 4 2 4" xfId="439"/>
    <cellStyle name="20% - Ênfase2 7 4 2 4 2" xfId="440"/>
    <cellStyle name="20% - Ênfase2 7 4 2 5" xfId="441"/>
    <cellStyle name="20% - Ênfase2 7 4 2_RXO 2011" xfId="442"/>
    <cellStyle name="20% - Ênfase2 7 4_24100" xfId="443"/>
    <cellStyle name="20% - Ênfase2 7 5" xfId="444"/>
    <cellStyle name="20% - Ênfase2 7 5 2" xfId="445"/>
    <cellStyle name="20% - Ênfase2 7 5 2 2" xfId="446"/>
    <cellStyle name="20% - Ênfase2 7 5 2 2 2" xfId="447"/>
    <cellStyle name="20% - Ênfase2 7 5 2 2 2 2" xfId="448"/>
    <cellStyle name="20% - Ênfase2 7 5 2 2 3" xfId="449"/>
    <cellStyle name="20% - Ênfase2 7 5 2 2 3 2" xfId="450"/>
    <cellStyle name="20% - Ênfase2 7 5 2 2 4" xfId="451"/>
    <cellStyle name="20% - Ênfase2 7 5 2 3" xfId="452"/>
    <cellStyle name="20% - Ênfase2 7 5 2 3 2" xfId="453"/>
    <cellStyle name="20% - Ênfase2 7 5 2 4" xfId="454"/>
    <cellStyle name="20% - Ênfase2 7 5 2 4 2" xfId="455"/>
    <cellStyle name="20% - Ênfase2 7 5 2 5" xfId="456"/>
    <cellStyle name="20% - Ênfase2 7 5 2_RXO 2011" xfId="457"/>
    <cellStyle name="20% - Ênfase2 7 5_24100" xfId="458"/>
    <cellStyle name="20% - Ênfase2 7 6" xfId="459"/>
    <cellStyle name="20% - Ênfase2 7 6 2" xfId="460"/>
    <cellStyle name="20% - Ênfase2 7 6 2 2" xfId="461"/>
    <cellStyle name="20% - Ênfase2 7 6 2 2 2" xfId="462"/>
    <cellStyle name="20% - Ênfase2 7 6 2 2 2 2" xfId="463"/>
    <cellStyle name="20% - Ênfase2 7 6 2 2 3" xfId="464"/>
    <cellStyle name="20% - Ênfase2 7 6 2 2 3 2" xfId="465"/>
    <cellStyle name="20% - Ênfase2 7 6 2 2 4" xfId="466"/>
    <cellStyle name="20% - Ênfase2 7 6 2 3" xfId="467"/>
    <cellStyle name="20% - Ênfase2 7 6 2 3 2" xfId="468"/>
    <cellStyle name="20% - Ênfase2 7 6 2 4" xfId="469"/>
    <cellStyle name="20% - Ênfase2 7 6 2 4 2" xfId="470"/>
    <cellStyle name="20% - Ênfase2 7 6 2 5" xfId="471"/>
    <cellStyle name="20% - Ênfase2 7 6 2_RXO 2011" xfId="472"/>
    <cellStyle name="20% - Ênfase2 7 6_24100" xfId="473"/>
    <cellStyle name="20% - Ênfase2 7 7" xfId="474"/>
    <cellStyle name="20% - Ênfase2 7 7 2" xfId="475"/>
    <cellStyle name="20% - Ênfase2 7 7 2 2" xfId="476"/>
    <cellStyle name="20% - Ênfase2 7 7 2 2 2" xfId="477"/>
    <cellStyle name="20% - Ênfase2 7 7 2 2 2 2" xfId="478"/>
    <cellStyle name="20% - Ênfase2 7 7 2 2 3" xfId="479"/>
    <cellStyle name="20% - Ênfase2 7 7 2 2 3 2" xfId="480"/>
    <cellStyle name="20% - Ênfase2 7 7 2 2 4" xfId="481"/>
    <cellStyle name="20% - Ênfase2 7 7 2 3" xfId="482"/>
    <cellStyle name="20% - Ênfase2 7 7 2 3 2" xfId="483"/>
    <cellStyle name="20% - Ênfase2 7 7 2 4" xfId="484"/>
    <cellStyle name="20% - Ênfase2 7 7 2 4 2" xfId="485"/>
    <cellStyle name="20% - Ênfase2 7 7 2 5" xfId="486"/>
    <cellStyle name="20% - Ênfase2 7 7 2_RXO 2011" xfId="487"/>
    <cellStyle name="20% - Ênfase2 7 7_24100" xfId="488"/>
    <cellStyle name="20% - Ênfase2 7 8" xfId="489"/>
    <cellStyle name="20% - Ênfase2 7 8 2" xfId="490"/>
    <cellStyle name="20% - Ênfase2 7 8 2 2" xfId="491"/>
    <cellStyle name="20% - Ênfase2 7 8 2 2 2" xfId="492"/>
    <cellStyle name="20% - Ênfase2 7 8 2 2 2 2" xfId="493"/>
    <cellStyle name="20% - Ênfase2 7 8 2 2 3" xfId="494"/>
    <cellStyle name="20% - Ênfase2 7 8 2 2 3 2" xfId="495"/>
    <cellStyle name="20% - Ênfase2 7 8 2 2 4" xfId="496"/>
    <cellStyle name="20% - Ênfase2 7 8 2 3" xfId="497"/>
    <cellStyle name="20% - Ênfase2 7 8 2 3 2" xfId="498"/>
    <cellStyle name="20% - Ênfase2 7 8 2 4" xfId="499"/>
    <cellStyle name="20% - Ênfase2 7 8 2 4 2" xfId="500"/>
    <cellStyle name="20% - Ênfase2 7 8 2 5" xfId="501"/>
    <cellStyle name="20% - Ênfase2 7 8 2_RXO 2011" xfId="502"/>
    <cellStyle name="20% - Ênfase2 7 8_24100" xfId="503"/>
    <cellStyle name="20% - Ênfase2 7 9" xfId="504"/>
    <cellStyle name="20% - Ênfase2 7 9 2" xfId="505"/>
    <cellStyle name="20% - Ênfase2 7 9 2 2" xfId="506"/>
    <cellStyle name="20% - Ênfase2 7 9 2 2 2" xfId="507"/>
    <cellStyle name="20% - Ênfase2 7 9 2 2 2 2" xfId="508"/>
    <cellStyle name="20% - Ênfase2 7 9 2 2 3" xfId="509"/>
    <cellStyle name="20% - Ênfase2 7 9 2 2 3 2" xfId="510"/>
    <cellStyle name="20% - Ênfase2 7 9 2 2 4" xfId="511"/>
    <cellStyle name="20% - Ênfase2 7 9 2 3" xfId="512"/>
    <cellStyle name="20% - Ênfase2 7 9 2 3 2" xfId="513"/>
    <cellStyle name="20% - Ênfase2 7 9 2 4" xfId="514"/>
    <cellStyle name="20% - Ênfase2 7 9 2 4 2" xfId="515"/>
    <cellStyle name="20% - Ênfase2 7 9 2 5" xfId="516"/>
    <cellStyle name="20% - Ênfase2 7 9 2_RXO 2011" xfId="517"/>
    <cellStyle name="20% - Ênfase2 7 9_24100" xfId="518"/>
    <cellStyle name="20% - Ênfase2 7_AG-41 000" xfId="519"/>
    <cellStyle name="20% - Ênfase2 8" xfId="520"/>
    <cellStyle name="20% - Ênfase2 8 2" xfId="521"/>
    <cellStyle name="20% - Ênfase2 8 2 2" xfId="522"/>
    <cellStyle name="20% - Ênfase2 8_RXO 2011" xfId="523"/>
    <cellStyle name="20% - Ênfase2 9" xfId="524"/>
    <cellStyle name="20% - Ênfase2 9 2" xfId="525"/>
    <cellStyle name="20% - Ênfase2 9 2 2" xfId="526"/>
    <cellStyle name="20% - Ênfase2 9_RXO 2011" xfId="527"/>
    <cellStyle name="20% - Ênfase3 10" xfId="528"/>
    <cellStyle name="20% - Ênfase3 10 2" xfId="529"/>
    <cellStyle name="20% - Ênfase3 10 2 2" xfId="530"/>
    <cellStyle name="20% - Ênfase3 10_RXO 2011" xfId="531"/>
    <cellStyle name="20% - Ênfase3 11" xfId="532"/>
    <cellStyle name="20% - Ênfase3 11 2" xfId="533"/>
    <cellStyle name="20% - Ênfase3 11 2 2" xfId="534"/>
    <cellStyle name="20% - Ênfase3 11 2 2 2" xfId="535"/>
    <cellStyle name="20% - Ênfase3 11 2 3" xfId="536"/>
    <cellStyle name="20% - Ênfase3 11 2 3 2" xfId="537"/>
    <cellStyle name="20% - Ênfase3 11 2 4" xfId="538"/>
    <cellStyle name="20% - Ênfase3 11 3" xfId="539"/>
    <cellStyle name="20% - Ênfase3 11 3 2" xfId="540"/>
    <cellStyle name="20% - Ênfase3 11 4" xfId="541"/>
    <cellStyle name="20% - Ênfase3 11 4 2" xfId="542"/>
    <cellStyle name="20% - Ênfase3 11 5" xfId="543"/>
    <cellStyle name="20% - Ênfase3 11_RXO 2011" xfId="544"/>
    <cellStyle name="20% - Ênfase3 2" xfId="545"/>
    <cellStyle name="20% - Ênfase3 2 2" xfId="546"/>
    <cellStyle name="20% - Ênfase3 2 2 2" xfId="547"/>
    <cellStyle name="20% - Ênfase3 2 2 2 2" xfId="548"/>
    <cellStyle name="20% - Ênfase3 2 2_RXO 2011" xfId="549"/>
    <cellStyle name="20% - Ênfase3 2 3" xfId="550"/>
    <cellStyle name="20% - Ênfase3 2 3 2" xfId="551"/>
    <cellStyle name="20% - Ênfase3 2 3 2 2" xfId="552"/>
    <cellStyle name="20% - Ênfase3 2 3_RXO 2011" xfId="553"/>
    <cellStyle name="20% - Ênfase3 2 4" xfId="554"/>
    <cellStyle name="20% - Ênfase3 2 4 2" xfId="555"/>
    <cellStyle name="20% - Ênfase3 2 4 2 2" xfId="556"/>
    <cellStyle name="20% - Ênfase3 2 4_RXO 2011" xfId="557"/>
    <cellStyle name="20% - Ênfase3 2 5" xfId="558"/>
    <cellStyle name="20% - Ênfase3 2 5 2" xfId="559"/>
    <cellStyle name="20% - Ênfase3 2 5 2 2" xfId="560"/>
    <cellStyle name="20% - Ênfase3 2 5_RXO 2011" xfId="561"/>
    <cellStyle name="20% - Ênfase3 2 6" xfId="562"/>
    <cellStyle name="20% - Ênfase3 2 6 2" xfId="563"/>
    <cellStyle name="20% - Ênfase3 2 7" xfId="564"/>
    <cellStyle name="20% - Ênfase3 2 7 2" xfId="565"/>
    <cellStyle name="20% - Ênfase3 2_AG-41 000" xfId="566"/>
    <cellStyle name="20% - Ênfase3 3" xfId="567"/>
    <cellStyle name="20% - Ênfase3 3 2" xfId="568"/>
    <cellStyle name="20% - Ênfase3 3 2 2" xfId="569"/>
    <cellStyle name="20% - Ênfase3 3 2 2 2" xfId="570"/>
    <cellStyle name="20% - Ênfase3 3 2_RXO 2011" xfId="571"/>
    <cellStyle name="20% - Ênfase3 3 3" xfId="572"/>
    <cellStyle name="20% - Ênfase3 3 3 2" xfId="573"/>
    <cellStyle name="20% - Ênfase3 3 3 2 2" xfId="574"/>
    <cellStyle name="20% - Ênfase3 3 3_RXO 2011" xfId="575"/>
    <cellStyle name="20% - Ênfase3 3 4" xfId="576"/>
    <cellStyle name="20% - Ênfase3 3 4 2" xfId="577"/>
    <cellStyle name="20% - Ênfase3 3 4 2 2" xfId="578"/>
    <cellStyle name="20% - Ênfase3 3 4_RXO 2011" xfId="579"/>
    <cellStyle name="20% - Ênfase3 3 5" xfId="580"/>
    <cellStyle name="20% - Ênfase3 3 5 2" xfId="581"/>
    <cellStyle name="20% - Ênfase3 3 5 2 2" xfId="582"/>
    <cellStyle name="20% - Ênfase3 3 5_RXO 2011" xfId="583"/>
    <cellStyle name="20% - Ênfase3 3 6" xfId="584"/>
    <cellStyle name="20% - Ênfase3 3 6 2" xfId="585"/>
    <cellStyle name="20% - Ênfase3 3_AG-41 000" xfId="586"/>
    <cellStyle name="20% - Ênfase3 4" xfId="587"/>
    <cellStyle name="20% - Ênfase3 4 2" xfId="588"/>
    <cellStyle name="20% - Ênfase3 4 2 2" xfId="589"/>
    <cellStyle name="20% - Ênfase3 4 2 2 2" xfId="590"/>
    <cellStyle name="20% - Ênfase3 4 2_RXO 2011" xfId="591"/>
    <cellStyle name="20% - Ênfase3 4 3" xfId="592"/>
    <cellStyle name="20% - Ênfase3 4 3 2" xfId="593"/>
    <cellStyle name="20% - Ênfase3 4 3 2 2" xfId="594"/>
    <cellStyle name="20% - Ênfase3 4 3_RXO 2011" xfId="595"/>
    <cellStyle name="20% - Ênfase3 4 4" xfId="596"/>
    <cellStyle name="20% - Ênfase3 4 4 2" xfId="597"/>
    <cellStyle name="20% - Ênfase3 4 4 2 2" xfId="598"/>
    <cellStyle name="20% - Ênfase3 4 4_RXO 2011" xfId="599"/>
    <cellStyle name="20% - Ênfase3 4 5" xfId="600"/>
    <cellStyle name="20% - Ênfase3 4 5 2" xfId="601"/>
    <cellStyle name="20% - Ênfase3 4 5 2 2" xfId="602"/>
    <cellStyle name="20% - Ênfase3 4 5_RXO 2011" xfId="603"/>
    <cellStyle name="20% - Ênfase3 4 6" xfId="604"/>
    <cellStyle name="20% - Ênfase3 4 6 2" xfId="605"/>
    <cellStyle name="20% - Ênfase3 4_AG-41 000" xfId="606"/>
    <cellStyle name="20% - Ênfase3 5" xfId="607"/>
    <cellStyle name="20% - Ênfase3 5 2" xfId="608"/>
    <cellStyle name="20% - Ênfase3 5 2 2" xfId="609"/>
    <cellStyle name="20% - Ênfase3 5 2 2 2" xfId="610"/>
    <cellStyle name="20% - Ênfase3 5 2_RXO 2011" xfId="611"/>
    <cellStyle name="20% - Ênfase3 5 3" xfId="612"/>
    <cellStyle name="20% - Ênfase3 5 3 2" xfId="613"/>
    <cellStyle name="20% - Ênfase3 5 3 2 2" xfId="614"/>
    <cellStyle name="20% - Ênfase3 5 3_RXO 2011" xfId="615"/>
    <cellStyle name="20% - Ênfase3 5 4" xfId="616"/>
    <cellStyle name="20% - Ênfase3 5 4 2" xfId="617"/>
    <cellStyle name="20% - Ênfase3 5 4 2 2" xfId="618"/>
    <cellStyle name="20% - Ênfase3 5 4_RXO 2011" xfId="619"/>
    <cellStyle name="20% - Ênfase3 5 5" xfId="620"/>
    <cellStyle name="20% - Ênfase3 5 5 2" xfId="621"/>
    <cellStyle name="20% - Ênfase3 5 5 2 2" xfId="622"/>
    <cellStyle name="20% - Ênfase3 5 5_RXO 2011" xfId="623"/>
    <cellStyle name="20% - Ênfase3 5 6" xfId="624"/>
    <cellStyle name="20% - Ênfase3 5 6 2" xfId="625"/>
    <cellStyle name="20% - Ênfase3 5_AG-41 000" xfId="626"/>
    <cellStyle name="20% - Ênfase3 6" xfId="627"/>
    <cellStyle name="20% - Ênfase3 6 2" xfId="628"/>
    <cellStyle name="20% - Ênfase3 6 2 2" xfId="629"/>
    <cellStyle name="20% - Ênfase3 6_RXO 2011" xfId="630"/>
    <cellStyle name="20% - Ênfase3 7" xfId="631"/>
    <cellStyle name="20% - Ênfase3 7 10" xfId="632"/>
    <cellStyle name="20% - Ênfase3 7 10 2" xfId="633"/>
    <cellStyle name="20% - Ênfase3 7 10 2 2" xfId="634"/>
    <cellStyle name="20% - Ênfase3 7 10 2 2 2" xfId="635"/>
    <cellStyle name="20% - Ênfase3 7 10 2 2 2 2" xfId="636"/>
    <cellStyle name="20% - Ênfase3 7 10 2 2 3" xfId="637"/>
    <cellStyle name="20% - Ênfase3 7 10 2 2 3 2" xfId="638"/>
    <cellStyle name="20% - Ênfase3 7 10 2 2 4" xfId="639"/>
    <cellStyle name="20% - Ênfase3 7 10 2 3" xfId="640"/>
    <cellStyle name="20% - Ênfase3 7 10 2 3 2" xfId="641"/>
    <cellStyle name="20% - Ênfase3 7 10 2 4" xfId="642"/>
    <cellStyle name="20% - Ênfase3 7 10 2 4 2" xfId="643"/>
    <cellStyle name="20% - Ênfase3 7 10 2 5" xfId="644"/>
    <cellStyle name="20% - Ênfase3 7 10 2_RXO 2011" xfId="645"/>
    <cellStyle name="20% - Ênfase3 7 10_24100" xfId="646"/>
    <cellStyle name="20% - Ênfase3 7 11" xfId="647"/>
    <cellStyle name="20% - Ênfase3 7 11 2" xfId="648"/>
    <cellStyle name="20% - Ênfase3 7 11 2 2" xfId="649"/>
    <cellStyle name="20% - Ênfase3 7 11 2 2 2" xfId="650"/>
    <cellStyle name="20% - Ênfase3 7 11 2 2 2 2" xfId="651"/>
    <cellStyle name="20% - Ênfase3 7 11 2 2 3" xfId="652"/>
    <cellStyle name="20% - Ênfase3 7 11 2 2 3 2" xfId="653"/>
    <cellStyle name="20% - Ênfase3 7 11 2 2 4" xfId="654"/>
    <cellStyle name="20% - Ênfase3 7 11 2 3" xfId="655"/>
    <cellStyle name="20% - Ênfase3 7 11 2 3 2" xfId="656"/>
    <cellStyle name="20% - Ênfase3 7 11 2 4" xfId="657"/>
    <cellStyle name="20% - Ênfase3 7 11 2 4 2" xfId="658"/>
    <cellStyle name="20% - Ênfase3 7 11 2 5" xfId="659"/>
    <cellStyle name="20% - Ênfase3 7 11 2_RXO 2011" xfId="660"/>
    <cellStyle name="20% - Ênfase3 7 11_24100" xfId="661"/>
    <cellStyle name="20% - Ênfase3 7 12" xfId="662"/>
    <cellStyle name="20% - Ênfase3 7 12 2" xfId="663"/>
    <cellStyle name="20% - Ênfase3 7 2" xfId="664"/>
    <cellStyle name="20% - Ênfase3 7 2 2" xfId="665"/>
    <cellStyle name="20% - Ênfase3 7 2 2 2" xfId="666"/>
    <cellStyle name="20% - Ênfase3 7 2 2 2 2" xfId="667"/>
    <cellStyle name="20% - Ênfase3 7 2 2 2 2 2" xfId="668"/>
    <cellStyle name="20% - Ênfase3 7 2 2 2 3" xfId="669"/>
    <cellStyle name="20% - Ênfase3 7 2 2 2 3 2" xfId="670"/>
    <cellStyle name="20% - Ênfase3 7 2 2 2 4" xfId="671"/>
    <cellStyle name="20% - Ênfase3 7 2 2 3" xfId="672"/>
    <cellStyle name="20% - Ênfase3 7 2 2 3 2" xfId="673"/>
    <cellStyle name="20% - Ênfase3 7 2 2 4" xfId="674"/>
    <cellStyle name="20% - Ênfase3 7 2 2 4 2" xfId="675"/>
    <cellStyle name="20% - Ênfase3 7 2 2 5" xfId="676"/>
    <cellStyle name="20% - Ênfase3 7 2 2_RXO 2011" xfId="677"/>
    <cellStyle name="20% - Ênfase3 7 2_24100" xfId="678"/>
    <cellStyle name="20% - Ênfase3 7 3" xfId="679"/>
    <cellStyle name="20% - Ênfase3 7 3 2" xfId="680"/>
    <cellStyle name="20% - Ênfase3 7 3 2 2" xfId="681"/>
    <cellStyle name="20% - Ênfase3 7 3 2 2 2" xfId="682"/>
    <cellStyle name="20% - Ênfase3 7 3 2 2 2 2" xfId="683"/>
    <cellStyle name="20% - Ênfase3 7 3 2 2 3" xfId="684"/>
    <cellStyle name="20% - Ênfase3 7 3 2 2 3 2" xfId="685"/>
    <cellStyle name="20% - Ênfase3 7 3 2 2 4" xfId="686"/>
    <cellStyle name="20% - Ênfase3 7 3 2 3" xfId="687"/>
    <cellStyle name="20% - Ênfase3 7 3 2 3 2" xfId="688"/>
    <cellStyle name="20% - Ênfase3 7 3 2 4" xfId="689"/>
    <cellStyle name="20% - Ênfase3 7 3 2 4 2" xfId="690"/>
    <cellStyle name="20% - Ênfase3 7 3 2 5" xfId="691"/>
    <cellStyle name="20% - Ênfase3 7 3 2_RXO 2011" xfId="692"/>
    <cellStyle name="20% - Ênfase3 7 3_24100" xfId="693"/>
    <cellStyle name="20% - Ênfase3 7 4" xfId="694"/>
    <cellStyle name="20% - Ênfase3 7 4 2" xfId="695"/>
    <cellStyle name="20% - Ênfase3 7 4 2 2" xfId="696"/>
    <cellStyle name="20% - Ênfase3 7 4 2 2 2" xfId="697"/>
    <cellStyle name="20% - Ênfase3 7 4 2 2 2 2" xfId="698"/>
    <cellStyle name="20% - Ênfase3 7 4 2 2 3" xfId="699"/>
    <cellStyle name="20% - Ênfase3 7 4 2 2 3 2" xfId="700"/>
    <cellStyle name="20% - Ênfase3 7 4 2 2 4" xfId="701"/>
    <cellStyle name="20% - Ênfase3 7 4 2 3" xfId="702"/>
    <cellStyle name="20% - Ênfase3 7 4 2 3 2" xfId="703"/>
    <cellStyle name="20% - Ênfase3 7 4 2 4" xfId="704"/>
    <cellStyle name="20% - Ênfase3 7 4 2 4 2" xfId="705"/>
    <cellStyle name="20% - Ênfase3 7 4 2 5" xfId="706"/>
    <cellStyle name="20% - Ênfase3 7 4 2_RXO 2011" xfId="707"/>
    <cellStyle name="20% - Ênfase3 7 4_24100" xfId="708"/>
    <cellStyle name="20% - Ênfase3 7 5" xfId="709"/>
    <cellStyle name="20% - Ênfase3 7 5 2" xfId="710"/>
    <cellStyle name="20% - Ênfase3 7 5 2 2" xfId="711"/>
    <cellStyle name="20% - Ênfase3 7 5 2 2 2" xfId="712"/>
    <cellStyle name="20% - Ênfase3 7 5 2 2 2 2" xfId="713"/>
    <cellStyle name="20% - Ênfase3 7 5 2 2 3" xfId="714"/>
    <cellStyle name="20% - Ênfase3 7 5 2 2 3 2" xfId="715"/>
    <cellStyle name="20% - Ênfase3 7 5 2 2 4" xfId="716"/>
    <cellStyle name="20% - Ênfase3 7 5 2 3" xfId="717"/>
    <cellStyle name="20% - Ênfase3 7 5 2 3 2" xfId="718"/>
    <cellStyle name="20% - Ênfase3 7 5 2 4" xfId="719"/>
    <cellStyle name="20% - Ênfase3 7 5 2 4 2" xfId="720"/>
    <cellStyle name="20% - Ênfase3 7 5 2 5" xfId="721"/>
    <cellStyle name="20% - Ênfase3 7 5 2_RXO 2011" xfId="722"/>
    <cellStyle name="20% - Ênfase3 7 5_24100" xfId="723"/>
    <cellStyle name="20% - Ênfase3 7 6" xfId="724"/>
    <cellStyle name="20% - Ênfase3 7 6 2" xfId="725"/>
    <cellStyle name="20% - Ênfase3 7 6 2 2" xfId="726"/>
    <cellStyle name="20% - Ênfase3 7 6 2 2 2" xfId="727"/>
    <cellStyle name="20% - Ênfase3 7 6 2 2 2 2" xfId="728"/>
    <cellStyle name="20% - Ênfase3 7 6 2 2 3" xfId="729"/>
    <cellStyle name="20% - Ênfase3 7 6 2 2 3 2" xfId="730"/>
    <cellStyle name="20% - Ênfase3 7 6 2 2 4" xfId="731"/>
    <cellStyle name="20% - Ênfase3 7 6 2 3" xfId="732"/>
    <cellStyle name="20% - Ênfase3 7 6 2 3 2" xfId="733"/>
    <cellStyle name="20% - Ênfase3 7 6 2 4" xfId="734"/>
    <cellStyle name="20% - Ênfase3 7 6 2 4 2" xfId="735"/>
    <cellStyle name="20% - Ênfase3 7 6 2 5" xfId="736"/>
    <cellStyle name="20% - Ênfase3 7 6 2_RXO 2011" xfId="737"/>
    <cellStyle name="20% - Ênfase3 7 6_24100" xfId="738"/>
    <cellStyle name="20% - Ênfase3 7 7" xfId="739"/>
    <cellStyle name="20% - Ênfase3 7 7 2" xfId="740"/>
    <cellStyle name="20% - Ênfase3 7 7 2 2" xfId="741"/>
    <cellStyle name="20% - Ênfase3 7 7 2 2 2" xfId="742"/>
    <cellStyle name="20% - Ênfase3 7 7 2 2 2 2" xfId="743"/>
    <cellStyle name="20% - Ênfase3 7 7 2 2 3" xfId="744"/>
    <cellStyle name="20% - Ênfase3 7 7 2 2 3 2" xfId="745"/>
    <cellStyle name="20% - Ênfase3 7 7 2 2 4" xfId="746"/>
    <cellStyle name="20% - Ênfase3 7 7 2 3" xfId="747"/>
    <cellStyle name="20% - Ênfase3 7 7 2 3 2" xfId="748"/>
    <cellStyle name="20% - Ênfase3 7 7 2 4" xfId="749"/>
    <cellStyle name="20% - Ênfase3 7 7 2 4 2" xfId="750"/>
    <cellStyle name="20% - Ênfase3 7 7 2 5" xfId="751"/>
    <cellStyle name="20% - Ênfase3 7 7 2_RXO 2011" xfId="752"/>
    <cellStyle name="20% - Ênfase3 7 7_24100" xfId="753"/>
    <cellStyle name="20% - Ênfase3 7 8" xfId="754"/>
    <cellStyle name="20% - Ênfase3 7 8 2" xfId="755"/>
    <cellStyle name="20% - Ênfase3 7 8 2 2" xfId="756"/>
    <cellStyle name="20% - Ênfase3 7 8 2 2 2" xfId="757"/>
    <cellStyle name="20% - Ênfase3 7 8 2 2 2 2" xfId="758"/>
    <cellStyle name="20% - Ênfase3 7 8 2 2 3" xfId="759"/>
    <cellStyle name="20% - Ênfase3 7 8 2 2 3 2" xfId="760"/>
    <cellStyle name="20% - Ênfase3 7 8 2 2 4" xfId="761"/>
    <cellStyle name="20% - Ênfase3 7 8 2 3" xfId="762"/>
    <cellStyle name="20% - Ênfase3 7 8 2 3 2" xfId="763"/>
    <cellStyle name="20% - Ênfase3 7 8 2 4" xfId="764"/>
    <cellStyle name="20% - Ênfase3 7 8 2 4 2" xfId="765"/>
    <cellStyle name="20% - Ênfase3 7 8 2 5" xfId="766"/>
    <cellStyle name="20% - Ênfase3 7 8 2_RXO 2011" xfId="767"/>
    <cellStyle name="20% - Ênfase3 7 8_24100" xfId="768"/>
    <cellStyle name="20% - Ênfase3 7 9" xfId="769"/>
    <cellStyle name="20% - Ênfase3 7 9 2" xfId="770"/>
    <cellStyle name="20% - Ênfase3 7 9 2 2" xfId="771"/>
    <cellStyle name="20% - Ênfase3 7 9 2 2 2" xfId="772"/>
    <cellStyle name="20% - Ênfase3 7 9 2 2 2 2" xfId="773"/>
    <cellStyle name="20% - Ênfase3 7 9 2 2 3" xfId="774"/>
    <cellStyle name="20% - Ênfase3 7 9 2 2 3 2" xfId="775"/>
    <cellStyle name="20% - Ênfase3 7 9 2 2 4" xfId="776"/>
    <cellStyle name="20% - Ênfase3 7 9 2 3" xfId="777"/>
    <cellStyle name="20% - Ênfase3 7 9 2 3 2" xfId="778"/>
    <cellStyle name="20% - Ênfase3 7 9 2 4" xfId="779"/>
    <cellStyle name="20% - Ênfase3 7 9 2 4 2" xfId="780"/>
    <cellStyle name="20% - Ênfase3 7 9 2 5" xfId="781"/>
    <cellStyle name="20% - Ênfase3 7 9 2_RXO 2011" xfId="782"/>
    <cellStyle name="20% - Ênfase3 7 9_24100" xfId="783"/>
    <cellStyle name="20% - Ênfase3 7_AG-41 000" xfId="784"/>
    <cellStyle name="20% - Ênfase3 8" xfId="785"/>
    <cellStyle name="20% - Ênfase3 8 2" xfId="786"/>
    <cellStyle name="20% - Ênfase3 8 2 2" xfId="787"/>
    <cellStyle name="20% - Ênfase3 8_RXO 2011" xfId="788"/>
    <cellStyle name="20% - Ênfase3 9" xfId="789"/>
    <cellStyle name="20% - Ênfase3 9 2" xfId="790"/>
    <cellStyle name="20% - Ênfase3 9 2 2" xfId="791"/>
    <cellStyle name="20% - Ênfase3 9_RXO 2011" xfId="792"/>
    <cellStyle name="20% - Ênfase4 10" xfId="793"/>
    <cellStyle name="20% - Ênfase4 10 2" xfId="794"/>
    <cellStyle name="20% - Ênfase4 10 2 2" xfId="795"/>
    <cellStyle name="20% - Ênfase4 10 2 2 2" xfId="796"/>
    <cellStyle name="20% - Ênfase4 10 2 3" xfId="797"/>
    <cellStyle name="20% - Ênfase4 10 2 3 2" xfId="798"/>
    <cellStyle name="20% - Ênfase4 10 2 4" xfId="799"/>
    <cellStyle name="20% - Ênfase4 10 3" xfId="800"/>
    <cellStyle name="20% - Ênfase4 10 3 2" xfId="801"/>
    <cellStyle name="20% - Ênfase4 10 4" xfId="802"/>
    <cellStyle name="20% - Ênfase4 10 4 2" xfId="803"/>
    <cellStyle name="20% - Ênfase4 10 5" xfId="804"/>
    <cellStyle name="20% - Ênfase4 10_RXO 2011" xfId="805"/>
    <cellStyle name="20% - Ênfase4 11" xfId="806"/>
    <cellStyle name="20% - Ênfase4 12" xfId="807"/>
    <cellStyle name="20% - Ênfase4 2" xfId="808"/>
    <cellStyle name="20% - Ênfase4 2 2" xfId="809"/>
    <cellStyle name="20% - Ênfase4 2 2 2" xfId="810"/>
    <cellStyle name="20% - Ênfase4 2 2 2 2" xfId="811"/>
    <cellStyle name="20% - Ênfase4 2 2_RXO 2011" xfId="812"/>
    <cellStyle name="20% - Ênfase4 2 3" xfId="813"/>
    <cellStyle name="20% - Ênfase4 2 3 2" xfId="814"/>
    <cellStyle name="20% - Ênfase4 2 3 2 2" xfId="815"/>
    <cellStyle name="20% - Ênfase4 2 3_RXO 2011" xfId="816"/>
    <cellStyle name="20% - Ênfase4 2 4" xfId="817"/>
    <cellStyle name="20% - Ênfase4 2 4 2" xfId="818"/>
    <cellStyle name="20% - Ênfase4 2 4 2 2" xfId="819"/>
    <cellStyle name="20% - Ênfase4 2 4_RXO 2011" xfId="820"/>
    <cellStyle name="20% - Ênfase4 2 5" xfId="821"/>
    <cellStyle name="20% - Ênfase4 2 5 2" xfId="822"/>
    <cellStyle name="20% - Ênfase4 2 5 2 2" xfId="823"/>
    <cellStyle name="20% - Ênfase4 2 5_RXO 2011" xfId="824"/>
    <cellStyle name="20% - Ênfase4 2 6" xfId="825"/>
    <cellStyle name="20% - Ênfase4 2 6 2" xfId="826"/>
    <cellStyle name="20% - Ênfase4 2 7" xfId="827"/>
    <cellStyle name="20% - Ênfase4 2 7 2" xfId="828"/>
    <cellStyle name="20% - Ênfase4 2_AG-41 000" xfId="829"/>
    <cellStyle name="20% - Ênfase4 3" xfId="830"/>
    <cellStyle name="20% - Ênfase4 3 2" xfId="831"/>
    <cellStyle name="20% - Ênfase4 3 2 2" xfId="832"/>
    <cellStyle name="20% - Ênfase4 3 2 2 2" xfId="833"/>
    <cellStyle name="20% - Ênfase4 3 2_RXO 2011" xfId="834"/>
    <cellStyle name="20% - Ênfase4 3 3" xfId="835"/>
    <cellStyle name="20% - Ênfase4 3 3 2" xfId="836"/>
    <cellStyle name="20% - Ênfase4 3 3 2 2" xfId="837"/>
    <cellStyle name="20% - Ênfase4 3 3_RXO 2011" xfId="838"/>
    <cellStyle name="20% - Ênfase4 3 4" xfId="839"/>
    <cellStyle name="20% - Ênfase4 3 4 2" xfId="840"/>
    <cellStyle name="20% - Ênfase4 3 4 2 2" xfId="841"/>
    <cellStyle name="20% - Ênfase4 3 4_RXO 2011" xfId="842"/>
    <cellStyle name="20% - Ênfase4 3 5" xfId="843"/>
    <cellStyle name="20% - Ênfase4 3 5 2" xfId="844"/>
    <cellStyle name="20% - Ênfase4 3 5 2 2" xfId="845"/>
    <cellStyle name="20% - Ênfase4 3 5_RXO 2011" xfId="846"/>
    <cellStyle name="20% - Ênfase4 3 6" xfId="847"/>
    <cellStyle name="20% - Ênfase4 3 6 2" xfId="848"/>
    <cellStyle name="20% - Ênfase4 3_AG-41 000" xfId="849"/>
    <cellStyle name="20% - Ênfase4 4" xfId="850"/>
    <cellStyle name="20% - Ênfase4 4 2" xfId="851"/>
    <cellStyle name="20% - Ênfase4 4 2 2" xfId="852"/>
    <cellStyle name="20% - Ênfase4 4 2 2 2" xfId="853"/>
    <cellStyle name="20% - Ênfase4 4 2_RXO 2011" xfId="854"/>
    <cellStyle name="20% - Ênfase4 4 3" xfId="855"/>
    <cellStyle name="20% - Ênfase4 4 3 2" xfId="856"/>
    <cellStyle name="20% - Ênfase4 4 3 2 2" xfId="857"/>
    <cellStyle name="20% - Ênfase4 4 3_RXO 2011" xfId="858"/>
    <cellStyle name="20% - Ênfase4 4 4" xfId="859"/>
    <cellStyle name="20% - Ênfase4 4 4 2" xfId="860"/>
    <cellStyle name="20% - Ênfase4 4 4 2 2" xfId="861"/>
    <cellStyle name="20% - Ênfase4 4 4_RXO 2011" xfId="862"/>
    <cellStyle name="20% - Ênfase4 4 5" xfId="863"/>
    <cellStyle name="20% - Ênfase4 4 5 2" xfId="864"/>
    <cellStyle name="20% - Ênfase4 4 5 2 2" xfId="865"/>
    <cellStyle name="20% - Ênfase4 4 5_RXO 2011" xfId="866"/>
    <cellStyle name="20% - Ênfase4 4 6" xfId="867"/>
    <cellStyle name="20% - Ênfase4 4 6 2" xfId="868"/>
    <cellStyle name="20% - Ênfase4 4_AG-41 000" xfId="869"/>
    <cellStyle name="20% - Ênfase4 5" xfId="870"/>
    <cellStyle name="20% - Ênfase4 5 2" xfId="871"/>
    <cellStyle name="20% - Ênfase4 5 2 2" xfId="872"/>
    <cellStyle name="20% - Ênfase4 5 2 2 2" xfId="873"/>
    <cellStyle name="20% - Ênfase4 5 2_RXO 2011" xfId="874"/>
    <cellStyle name="20% - Ênfase4 5 3" xfId="875"/>
    <cellStyle name="20% - Ênfase4 5 3 2" xfId="876"/>
    <cellStyle name="20% - Ênfase4 5 3 2 2" xfId="877"/>
    <cellStyle name="20% - Ênfase4 5 3_RXO 2011" xfId="878"/>
    <cellStyle name="20% - Ênfase4 5 4" xfId="879"/>
    <cellStyle name="20% - Ênfase4 5 4 2" xfId="880"/>
    <cellStyle name="20% - Ênfase4 5 4 2 2" xfId="881"/>
    <cellStyle name="20% - Ênfase4 5 4_RXO 2011" xfId="882"/>
    <cellStyle name="20% - Ênfase4 5 5" xfId="883"/>
    <cellStyle name="20% - Ênfase4 5 5 2" xfId="884"/>
    <cellStyle name="20% - Ênfase4 5 5 2 2" xfId="885"/>
    <cellStyle name="20% - Ênfase4 5 5_RXO 2011" xfId="886"/>
    <cellStyle name="20% - Ênfase4 5 6" xfId="887"/>
    <cellStyle name="20% - Ênfase4 5 6 2" xfId="888"/>
    <cellStyle name="20% - Ênfase4 5_AG-41 000" xfId="889"/>
    <cellStyle name="20% - Ênfase4 6" xfId="890"/>
    <cellStyle name="20% - Ênfase4 6 2" xfId="891"/>
    <cellStyle name="20% - Ênfase4 6 2 2" xfId="892"/>
    <cellStyle name="20% - Ênfase4 6_RXO 2011" xfId="893"/>
    <cellStyle name="20% - Ênfase4 7" xfId="894"/>
    <cellStyle name="20% - Ênfase4 7 10" xfId="895"/>
    <cellStyle name="20% - Ênfase4 7 10 2" xfId="896"/>
    <cellStyle name="20% - Ênfase4 7 10 2 2" xfId="897"/>
    <cellStyle name="20% - Ênfase4 7 10 2 2 2" xfId="898"/>
    <cellStyle name="20% - Ênfase4 7 10 2 2 2 2" xfId="899"/>
    <cellStyle name="20% - Ênfase4 7 10 2 2 3" xfId="900"/>
    <cellStyle name="20% - Ênfase4 7 10 2 2 3 2" xfId="901"/>
    <cellStyle name="20% - Ênfase4 7 10 2 2 4" xfId="902"/>
    <cellStyle name="20% - Ênfase4 7 10 2 3" xfId="903"/>
    <cellStyle name="20% - Ênfase4 7 10 2 3 2" xfId="904"/>
    <cellStyle name="20% - Ênfase4 7 10 2 4" xfId="905"/>
    <cellStyle name="20% - Ênfase4 7 10 2 4 2" xfId="906"/>
    <cellStyle name="20% - Ênfase4 7 10 2 5" xfId="907"/>
    <cellStyle name="20% - Ênfase4 7 10 2_RXO 2011" xfId="908"/>
    <cellStyle name="20% - Ênfase4 7 10_24100" xfId="909"/>
    <cellStyle name="20% - Ênfase4 7 11" xfId="910"/>
    <cellStyle name="20% - Ênfase4 7 11 2" xfId="911"/>
    <cellStyle name="20% - Ênfase4 7 11 2 2" xfId="912"/>
    <cellStyle name="20% - Ênfase4 7 11 2 2 2" xfId="913"/>
    <cellStyle name="20% - Ênfase4 7 11 2 2 2 2" xfId="914"/>
    <cellStyle name="20% - Ênfase4 7 11 2 2 3" xfId="915"/>
    <cellStyle name="20% - Ênfase4 7 11 2 2 3 2" xfId="916"/>
    <cellStyle name="20% - Ênfase4 7 11 2 2 4" xfId="917"/>
    <cellStyle name="20% - Ênfase4 7 11 2 3" xfId="918"/>
    <cellStyle name="20% - Ênfase4 7 11 2 3 2" xfId="919"/>
    <cellStyle name="20% - Ênfase4 7 11 2 4" xfId="920"/>
    <cellStyle name="20% - Ênfase4 7 11 2 4 2" xfId="921"/>
    <cellStyle name="20% - Ênfase4 7 11 2 5" xfId="922"/>
    <cellStyle name="20% - Ênfase4 7 11 2_RXO 2011" xfId="923"/>
    <cellStyle name="20% - Ênfase4 7 11_24100" xfId="924"/>
    <cellStyle name="20% - Ênfase4 7 12" xfId="925"/>
    <cellStyle name="20% - Ênfase4 7 12 2" xfId="926"/>
    <cellStyle name="20% - Ênfase4 7 2" xfId="927"/>
    <cellStyle name="20% - Ênfase4 7 2 2" xfId="928"/>
    <cellStyle name="20% - Ênfase4 7 2 2 2" xfId="929"/>
    <cellStyle name="20% - Ênfase4 7 2 2 2 2" xfId="930"/>
    <cellStyle name="20% - Ênfase4 7 2 2 2 2 2" xfId="931"/>
    <cellStyle name="20% - Ênfase4 7 2 2 2 3" xfId="932"/>
    <cellStyle name="20% - Ênfase4 7 2 2 2 3 2" xfId="933"/>
    <cellStyle name="20% - Ênfase4 7 2 2 2 4" xfId="934"/>
    <cellStyle name="20% - Ênfase4 7 2 2 3" xfId="935"/>
    <cellStyle name="20% - Ênfase4 7 2 2 3 2" xfId="936"/>
    <cellStyle name="20% - Ênfase4 7 2 2 4" xfId="937"/>
    <cellStyle name="20% - Ênfase4 7 2 2 4 2" xfId="938"/>
    <cellStyle name="20% - Ênfase4 7 2 2 5" xfId="939"/>
    <cellStyle name="20% - Ênfase4 7 2 2_RXO 2011" xfId="940"/>
    <cellStyle name="20% - Ênfase4 7 2_24100" xfId="941"/>
    <cellStyle name="20% - Ênfase4 7 3" xfId="942"/>
    <cellStyle name="20% - Ênfase4 7 3 2" xfId="943"/>
    <cellStyle name="20% - Ênfase4 7 3 2 2" xfId="944"/>
    <cellStyle name="20% - Ênfase4 7 3 2 2 2" xfId="945"/>
    <cellStyle name="20% - Ênfase4 7 3 2 2 2 2" xfId="946"/>
    <cellStyle name="20% - Ênfase4 7 3 2 2 3" xfId="947"/>
    <cellStyle name="20% - Ênfase4 7 3 2 2 3 2" xfId="948"/>
    <cellStyle name="20% - Ênfase4 7 3 2 2 4" xfId="949"/>
    <cellStyle name="20% - Ênfase4 7 3 2 3" xfId="950"/>
    <cellStyle name="20% - Ênfase4 7 3 2 3 2" xfId="951"/>
    <cellStyle name="20% - Ênfase4 7 3 2 4" xfId="952"/>
    <cellStyle name="20% - Ênfase4 7 3 2 4 2" xfId="953"/>
    <cellStyle name="20% - Ênfase4 7 3 2 5" xfId="954"/>
    <cellStyle name="20% - Ênfase4 7 3 2_RXO 2011" xfId="955"/>
    <cellStyle name="20% - Ênfase4 7 3_24100" xfId="956"/>
    <cellStyle name="20% - Ênfase4 7 4" xfId="957"/>
    <cellStyle name="20% - Ênfase4 7 4 2" xfId="958"/>
    <cellStyle name="20% - Ênfase4 7 4 2 2" xfId="959"/>
    <cellStyle name="20% - Ênfase4 7 4 2 2 2" xfId="960"/>
    <cellStyle name="20% - Ênfase4 7 4 2 2 2 2" xfId="961"/>
    <cellStyle name="20% - Ênfase4 7 4 2 2 3" xfId="962"/>
    <cellStyle name="20% - Ênfase4 7 4 2 2 3 2" xfId="963"/>
    <cellStyle name="20% - Ênfase4 7 4 2 2 4" xfId="964"/>
    <cellStyle name="20% - Ênfase4 7 4 2 3" xfId="965"/>
    <cellStyle name="20% - Ênfase4 7 4 2 3 2" xfId="966"/>
    <cellStyle name="20% - Ênfase4 7 4 2 4" xfId="967"/>
    <cellStyle name="20% - Ênfase4 7 4 2 4 2" xfId="968"/>
    <cellStyle name="20% - Ênfase4 7 4 2 5" xfId="969"/>
    <cellStyle name="20% - Ênfase4 7 4 2_RXO 2011" xfId="970"/>
    <cellStyle name="20% - Ênfase4 7 4_24100" xfId="971"/>
    <cellStyle name="20% - Ênfase4 7 5" xfId="972"/>
    <cellStyle name="20% - Ênfase4 7 5 2" xfId="973"/>
    <cellStyle name="20% - Ênfase4 7 5 2 2" xfId="974"/>
    <cellStyle name="20% - Ênfase4 7 5 2 2 2" xfId="975"/>
    <cellStyle name="20% - Ênfase4 7 5 2 2 2 2" xfId="976"/>
    <cellStyle name="20% - Ênfase4 7 5 2 2 3" xfId="977"/>
    <cellStyle name="20% - Ênfase4 7 5 2 2 3 2" xfId="978"/>
    <cellStyle name="20% - Ênfase4 7 5 2 2 4" xfId="979"/>
    <cellStyle name="20% - Ênfase4 7 5 2 3" xfId="980"/>
    <cellStyle name="20% - Ênfase4 7 5 2 3 2" xfId="981"/>
    <cellStyle name="20% - Ênfase4 7 5 2 4" xfId="982"/>
    <cellStyle name="20% - Ênfase4 7 5 2 4 2" xfId="983"/>
    <cellStyle name="20% - Ênfase4 7 5 2 5" xfId="984"/>
    <cellStyle name="20% - Ênfase4 7 5 2_RXO 2011" xfId="985"/>
    <cellStyle name="20% - Ênfase4 7 5_24100" xfId="986"/>
    <cellStyle name="20% - Ênfase4 7 6" xfId="987"/>
    <cellStyle name="20% - Ênfase4 7 6 2" xfId="988"/>
    <cellStyle name="20% - Ênfase4 7 6 2 2" xfId="989"/>
    <cellStyle name="20% - Ênfase4 7 6 2 2 2" xfId="990"/>
    <cellStyle name="20% - Ênfase4 7 6 2 2 2 2" xfId="991"/>
    <cellStyle name="20% - Ênfase4 7 6 2 2 3" xfId="992"/>
    <cellStyle name="20% - Ênfase4 7 6 2 2 3 2" xfId="993"/>
    <cellStyle name="20% - Ênfase4 7 6 2 2 4" xfId="994"/>
    <cellStyle name="20% - Ênfase4 7 6 2 3" xfId="995"/>
    <cellStyle name="20% - Ênfase4 7 6 2 3 2" xfId="996"/>
    <cellStyle name="20% - Ênfase4 7 6 2 4" xfId="997"/>
    <cellStyle name="20% - Ênfase4 7 6 2 4 2" xfId="998"/>
    <cellStyle name="20% - Ênfase4 7 6 2 5" xfId="999"/>
    <cellStyle name="20% - Ênfase4 7 6 2_RXO 2011" xfId="1000"/>
    <cellStyle name="20% - Ênfase4 7 6_24100" xfId="1001"/>
    <cellStyle name="20% - Ênfase4 7 7" xfId="1002"/>
    <cellStyle name="20% - Ênfase4 7 7 2" xfId="1003"/>
    <cellStyle name="20% - Ênfase4 7 7 2 2" xfId="1004"/>
    <cellStyle name="20% - Ênfase4 7 7 2 2 2" xfId="1005"/>
    <cellStyle name="20% - Ênfase4 7 7 2 2 2 2" xfId="1006"/>
    <cellStyle name="20% - Ênfase4 7 7 2 2 3" xfId="1007"/>
    <cellStyle name="20% - Ênfase4 7 7 2 2 3 2" xfId="1008"/>
    <cellStyle name="20% - Ênfase4 7 7 2 2 4" xfId="1009"/>
    <cellStyle name="20% - Ênfase4 7 7 2 3" xfId="1010"/>
    <cellStyle name="20% - Ênfase4 7 7 2 3 2" xfId="1011"/>
    <cellStyle name="20% - Ênfase4 7 7 2 4" xfId="1012"/>
    <cellStyle name="20% - Ênfase4 7 7 2 4 2" xfId="1013"/>
    <cellStyle name="20% - Ênfase4 7 7 2 5" xfId="1014"/>
    <cellStyle name="20% - Ênfase4 7 7 2_RXO 2011" xfId="1015"/>
    <cellStyle name="20% - Ênfase4 7 7_24100" xfId="1016"/>
    <cellStyle name="20% - Ênfase4 7 8" xfId="1017"/>
    <cellStyle name="20% - Ênfase4 7 8 2" xfId="1018"/>
    <cellStyle name="20% - Ênfase4 7 8 2 2" xfId="1019"/>
    <cellStyle name="20% - Ênfase4 7 8 2 2 2" xfId="1020"/>
    <cellStyle name="20% - Ênfase4 7 8 2 2 2 2" xfId="1021"/>
    <cellStyle name="20% - Ênfase4 7 8 2 2 3" xfId="1022"/>
    <cellStyle name="20% - Ênfase4 7 8 2 2 3 2" xfId="1023"/>
    <cellStyle name="20% - Ênfase4 7 8 2 2 4" xfId="1024"/>
    <cellStyle name="20% - Ênfase4 7 8 2 3" xfId="1025"/>
    <cellStyle name="20% - Ênfase4 7 8 2 3 2" xfId="1026"/>
    <cellStyle name="20% - Ênfase4 7 8 2 4" xfId="1027"/>
    <cellStyle name="20% - Ênfase4 7 8 2 4 2" xfId="1028"/>
    <cellStyle name="20% - Ênfase4 7 8 2 5" xfId="1029"/>
    <cellStyle name="20% - Ênfase4 7 8 2_RXO 2011" xfId="1030"/>
    <cellStyle name="20% - Ênfase4 7 8_24100" xfId="1031"/>
    <cellStyle name="20% - Ênfase4 7 9" xfId="1032"/>
    <cellStyle name="20% - Ênfase4 7 9 2" xfId="1033"/>
    <cellStyle name="20% - Ênfase4 7 9 2 2" xfId="1034"/>
    <cellStyle name="20% - Ênfase4 7 9 2 2 2" xfId="1035"/>
    <cellStyle name="20% - Ênfase4 7 9 2 2 2 2" xfId="1036"/>
    <cellStyle name="20% - Ênfase4 7 9 2 2 3" xfId="1037"/>
    <cellStyle name="20% - Ênfase4 7 9 2 2 3 2" xfId="1038"/>
    <cellStyle name="20% - Ênfase4 7 9 2 2 4" xfId="1039"/>
    <cellStyle name="20% - Ênfase4 7 9 2 3" xfId="1040"/>
    <cellStyle name="20% - Ênfase4 7 9 2 3 2" xfId="1041"/>
    <cellStyle name="20% - Ênfase4 7 9 2 4" xfId="1042"/>
    <cellStyle name="20% - Ênfase4 7 9 2 4 2" xfId="1043"/>
    <cellStyle name="20% - Ênfase4 7 9 2 5" xfId="1044"/>
    <cellStyle name="20% - Ênfase4 7 9 2_RXO 2011" xfId="1045"/>
    <cellStyle name="20% - Ênfase4 7 9_24100" xfId="1046"/>
    <cellStyle name="20% - Ênfase4 7_AG-41 000" xfId="1047"/>
    <cellStyle name="20% - Ênfase4 8" xfId="1048"/>
    <cellStyle name="20% - Ênfase4 8 2" xfId="1049"/>
    <cellStyle name="20% - Ênfase4 8 2 2" xfId="1050"/>
    <cellStyle name="20% - Ênfase4 8_RXO 2011" xfId="1051"/>
    <cellStyle name="20% - Ênfase4 9" xfId="1052"/>
    <cellStyle name="20% - Ênfase4 9 2" xfId="1053"/>
    <cellStyle name="20% - Ênfase4 9 2 2" xfId="1054"/>
    <cellStyle name="20% - Ênfase4 9_RXO 2011" xfId="1055"/>
    <cellStyle name="20% - Ênfase5 10" xfId="1056"/>
    <cellStyle name="20% - Ênfase5 10 2" xfId="1057"/>
    <cellStyle name="20% - Ênfase5 10 2 2" xfId="1058"/>
    <cellStyle name="20% - Ênfase5 10 2 2 2" xfId="1059"/>
    <cellStyle name="20% - Ênfase5 10 2 3" xfId="1060"/>
    <cellStyle name="20% - Ênfase5 10 2 3 2" xfId="1061"/>
    <cellStyle name="20% - Ênfase5 10 2 4" xfId="1062"/>
    <cellStyle name="20% - Ênfase5 10 3" xfId="1063"/>
    <cellStyle name="20% - Ênfase5 10 3 2" xfId="1064"/>
    <cellStyle name="20% - Ênfase5 10 4" xfId="1065"/>
    <cellStyle name="20% - Ênfase5 10 4 2" xfId="1066"/>
    <cellStyle name="20% - Ênfase5 10 5" xfId="1067"/>
    <cellStyle name="20% - Ênfase5 10_RXO 2011" xfId="1068"/>
    <cellStyle name="20% - Ênfase5 11" xfId="1069"/>
    <cellStyle name="20% - Ênfase5 12" xfId="1070"/>
    <cellStyle name="20% - Ênfase5 2" xfId="1071"/>
    <cellStyle name="20% - Ênfase5 2 2" xfId="1072"/>
    <cellStyle name="20% - Ênfase5 2 2 2" xfId="1073"/>
    <cellStyle name="20% - Ênfase5 2 2 2 2" xfId="1074"/>
    <cellStyle name="20% - Ênfase5 2 2_RXO 2011" xfId="1075"/>
    <cellStyle name="20% - Ênfase5 2 3" xfId="1076"/>
    <cellStyle name="20% - Ênfase5 2 3 2" xfId="1077"/>
    <cellStyle name="20% - Ênfase5 2 3 2 2" xfId="1078"/>
    <cellStyle name="20% - Ênfase5 2 3_RXO 2011" xfId="1079"/>
    <cellStyle name="20% - Ênfase5 2 4" xfId="1080"/>
    <cellStyle name="20% - Ênfase5 2 4 2" xfId="1081"/>
    <cellStyle name="20% - Ênfase5 2 4 2 2" xfId="1082"/>
    <cellStyle name="20% - Ênfase5 2 4_RXO 2011" xfId="1083"/>
    <cellStyle name="20% - Ênfase5 2 5" xfId="1084"/>
    <cellStyle name="20% - Ênfase5 2 5 2" xfId="1085"/>
    <cellStyle name="20% - Ênfase5 2 5 2 2" xfId="1086"/>
    <cellStyle name="20% - Ênfase5 2 5_RXO 2011" xfId="1087"/>
    <cellStyle name="20% - Ênfase5 2 6" xfId="1088"/>
    <cellStyle name="20% - Ênfase5 2 6 2" xfId="1089"/>
    <cellStyle name="20% - Ênfase5 2 7" xfId="1090"/>
    <cellStyle name="20% - Ênfase5 2 7 2" xfId="1091"/>
    <cellStyle name="20% - Ênfase5 2_AG-41 000" xfId="1092"/>
    <cellStyle name="20% - Ênfase5 3" xfId="1093"/>
    <cellStyle name="20% - Ênfase5 3 2" xfId="1094"/>
    <cellStyle name="20% - Ênfase5 3 2 2" xfId="1095"/>
    <cellStyle name="20% - Ênfase5 3 2 2 2" xfId="1096"/>
    <cellStyle name="20% - Ênfase5 3 2_RXO 2011" xfId="1097"/>
    <cellStyle name="20% - Ênfase5 3 3" xfId="1098"/>
    <cellStyle name="20% - Ênfase5 3 3 2" xfId="1099"/>
    <cellStyle name="20% - Ênfase5 3 3 2 2" xfId="1100"/>
    <cellStyle name="20% - Ênfase5 3 3_RXO 2011" xfId="1101"/>
    <cellStyle name="20% - Ênfase5 3 4" xfId="1102"/>
    <cellStyle name="20% - Ênfase5 3 4 2" xfId="1103"/>
    <cellStyle name="20% - Ênfase5 3 4 2 2" xfId="1104"/>
    <cellStyle name="20% - Ênfase5 3 4_RXO 2011" xfId="1105"/>
    <cellStyle name="20% - Ênfase5 3 5" xfId="1106"/>
    <cellStyle name="20% - Ênfase5 3 5 2" xfId="1107"/>
    <cellStyle name="20% - Ênfase5 3 5 2 2" xfId="1108"/>
    <cellStyle name="20% - Ênfase5 3 5_RXO 2011" xfId="1109"/>
    <cellStyle name="20% - Ênfase5 3 6" xfId="1110"/>
    <cellStyle name="20% - Ênfase5 3 6 2" xfId="1111"/>
    <cellStyle name="20% - Ênfase5 3_AG-41 000" xfId="1112"/>
    <cellStyle name="20% - Ênfase5 4" xfId="1113"/>
    <cellStyle name="20% - Ênfase5 4 2" xfId="1114"/>
    <cellStyle name="20% - Ênfase5 4 2 2" xfId="1115"/>
    <cellStyle name="20% - Ênfase5 4 2 2 2" xfId="1116"/>
    <cellStyle name="20% - Ênfase5 4 2_RXO 2011" xfId="1117"/>
    <cellStyle name="20% - Ênfase5 4 3" xfId="1118"/>
    <cellStyle name="20% - Ênfase5 4 3 2" xfId="1119"/>
    <cellStyle name="20% - Ênfase5 4 3 2 2" xfId="1120"/>
    <cellStyle name="20% - Ênfase5 4 3_RXO 2011" xfId="1121"/>
    <cellStyle name="20% - Ênfase5 4 4" xfId="1122"/>
    <cellStyle name="20% - Ênfase5 4 4 2" xfId="1123"/>
    <cellStyle name="20% - Ênfase5 4 4 2 2" xfId="1124"/>
    <cellStyle name="20% - Ênfase5 4 4_RXO 2011" xfId="1125"/>
    <cellStyle name="20% - Ênfase5 4 5" xfId="1126"/>
    <cellStyle name="20% - Ênfase5 4 5 2" xfId="1127"/>
    <cellStyle name="20% - Ênfase5 4 5 2 2" xfId="1128"/>
    <cellStyle name="20% - Ênfase5 4 5_RXO 2011" xfId="1129"/>
    <cellStyle name="20% - Ênfase5 4 6" xfId="1130"/>
    <cellStyle name="20% - Ênfase5 4 6 2" xfId="1131"/>
    <cellStyle name="20% - Ênfase5 4_AG-41 000" xfId="1132"/>
    <cellStyle name="20% - Ênfase5 5" xfId="1133"/>
    <cellStyle name="20% - Ênfase5 5 2" xfId="1134"/>
    <cellStyle name="20% - Ênfase5 5 2 2" xfId="1135"/>
    <cellStyle name="20% - Ênfase5 5 2 2 2" xfId="1136"/>
    <cellStyle name="20% - Ênfase5 5 2_RXO 2011" xfId="1137"/>
    <cellStyle name="20% - Ênfase5 5 3" xfId="1138"/>
    <cellStyle name="20% - Ênfase5 5 3 2" xfId="1139"/>
    <cellStyle name="20% - Ênfase5 5 3 2 2" xfId="1140"/>
    <cellStyle name="20% - Ênfase5 5 3_RXO 2011" xfId="1141"/>
    <cellStyle name="20% - Ênfase5 5 4" xfId="1142"/>
    <cellStyle name="20% - Ênfase5 5 4 2" xfId="1143"/>
    <cellStyle name="20% - Ênfase5 5 4 2 2" xfId="1144"/>
    <cellStyle name="20% - Ênfase5 5 4_RXO 2011" xfId="1145"/>
    <cellStyle name="20% - Ênfase5 5 5" xfId="1146"/>
    <cellStyle name="20% - Ênfase5 5 5 2" xfId="1147"/>
    <cellStyle name="20% - Ênfase5 5 5 2 2" xfId="1148"/>
    <cellStyle name="20% - Ênfase5 5 5_RXO 2011" xfId="1149"/>
    <cellStyle name="20% - Ênfase5 5 6" xfId="1150"/>
    <cellStyle name="20% - Ênfase5 5 6 2" xfId="1151"/>
    <cellStyle name="20% - Ênfase5 5_AG-41 000" xfId="1152"/>
    <cellStyle name="20% - Ênfase5 6" xfId="1153"/>
    <cellStyle name="20% - Ênfase5 6 2" xfId="1154"/>
    <cellStyle name="20% - Ênfase5 6 2 2" xfId="1155"/>
    <cellStyle name="20% - Ênfase5 6_RXO 2011" xfId="1156"/>
    <cellStyle name="20% - Ênfase5 7" xfId="1157"/>
    <cellStyle name="20% - Ênfase5 7 10" xfId="1158"/>
    <cellStyle name="20% - Ênfase5 7 10 2" xfId="1159"/>
    <cellStyle name="20% - Ênfase5 7 10 2 2" xfId="1160"/>
    <cellStyle name="20% - Ênfase5 7 10 2 2 2" xfId="1161"/>
    <cellStyle name="20% - Ênfase5 7 10 2 2 2 2" xfId="1162"/>
    <cellStyle name="20% - Ênfase5 7 10 2 2 3" xfId="1163"/>
    <cellStyle name="20% - Ênfase5 7 10 2 2 3 2" xfId="1164"/>
    <cellStyle name="20% - Ênfase5 7 10 2 2 4" xfId="1165"/>
    <cellStyle name="20% - Ênfase5 7 10 2 3" xfId="1166"/>
    <cellStyle name="20% - Ênfase5 7 10 2 3 2" xfId="1167"/>
    <cellStyle name="20% - Ênfase5 7 10 2 4" xfId="1168"/>
    <cellStyle name="20% - Ênfase5 7 10 2 4 2" xfId="1169"/>
    <cellStyle name="20% - Ênfase5 7 10 2 5" xfId="1170"/>
    <cellStyle name="20% - Ênfase5 7 10 2_RXO 2011" xfId="1171"/>
    <cellStyle name="20% - Ênfase5 7 10_24100" xfId="1172"/>
    <cellStyle name="20% - Ênfase5 7 11" xfId="1173"/>
    <cellStyle name="20% - Ênfase5 7 11 2" xfId="1174"/>
    <cellStyle name="20% - Ênfase5 7 11 2 2" xfId="1175"/>
    <cellStyle name="20% - Ênfase5 7 11 2 2 2" xfId="1176"/>
    <cellStyle name="20% - Ênfase5 7 11 2 2 2 2" xfId="1177"/>
    <cellStyle name="20% - Ênfase5 7 11 2 2 3" xfId="1178"/>
    <cellStyle name="20% - Ênfase5 7 11 2 2 3 2" xfId="1179"/>
    <cellStyle name="20% - Ênfase5 7 11 2 2 4" xfId="1180"/>
    <cellStyle name="20% - Ênfase5 7 11 2 3" xfId="1181"/>
    <cellStyle name="20% - Ênfase5 7 11 2 3 2" xfId="1182"/>
    <cellStyle name="20% - Ênfase5 7 11 2 4" xfId="1183"/>
    <cellStyle name="20% - Ênfase5 7 11 2 4 2" xfId="1184"/>
    <cellStyle name="20% - Ênfase5 7 11 2 5" xfId="1185"/>
    <cellStyle name="20% - Ênfase5 7 11 2_RXO 2011" xfId="1186"/>
    <cellStyle name="20% - Ênfase5 7 11_24100" xfId="1187"/>
    <cellStyle name="20% - Ênfase5 7 12" xfId="1188"/>
    <cellStyle name="20% - Ênfase5 7 12 2" xfId="1189"/>
    <cellStyle name="20% - Ênfase5 7 2" xfId="1190"/>
    <cellStyle name="20% - Ênfase5 7 2 2" xfId="1191"/>
    <cellStyle name="20% - Ênfase5 7 2 2 2" xfId="1192"/>
    <cellStyle name="20% - Ênfase5 7 2 2 2 2" xfId="1193"/>
    <cellStyle name="20% - Ênfase5 7 2 2 2 2 2" xfId="1194"/>
    <cellStyle name="20% - Ênfase5 7 2 2 2 3" xfId="1195"/>
    <cellStyle name="20% - Ênfase5 7 2 2 2 3 2" xfId="1196"/>
    <cellStyle name="20% - Ênfase5 7 2 2 2 4" xfId="1197"/>
    <cellStyle name="20% - Ênfase5 7 2 2 3" xfId="1198"/>
    <cellStyle name="20% - Ênfase5 7 2 2 3 2" xfId="1199"/>
    <cellStyle name="20% - Ênfase5 7 2 2 4" xfId="1200"/>
    <cellStyle name="20% - Ênfase5 7 2 2 4 2" xfId="1201"/>
    <cellStyle name="20% - Ênfase5 7 2 2 5" xfId="1202"/>
    <cellStyle name="20% - Ênfase5 7 2 2_RXO 2011" xfId="1203"/>
    <cellStyle name="20% - Ênfase5 7 2_24100" xfId="1204"/>
    <cellStyle name="20% - Ênfase5 7 3" xfId="1205"/>
    <cellStyle name="20% - Ênfase5 7 3 2" xfId="1206"/>
    <cellStyle name="20% - Ênfase5 7 3 2 2" xfId="1207"/>
    <cellStyle name="20% - Ênfase5 7 3 2 2 2" xfId="1208"/>
    <cellStyle name="20% - Ênfase5 7 3 2 2 2 2" xfId="1209"/>
    <cellStyle name="20% - Ênfase5 7 3 2 2 3" xfId="1210"/>
    <cellStyle name="20% - Ênfase5 7 3 2 2 3 2" xfId="1211"/>
    <cellStyle name="20% - Ênfase5 7 3 2 2 4" xfId="1212"/>
    <cellStyle name="20% - Ênfase5 7 3 2 3" xfId="1213"/>
    <cellStyle name="20% - Ênfase5 7 3 2 3 2" xfId="1214"/>
    <cellStyle name="20% - Ênfase5 7 3 2 4" xfId="1215"/>
    <cellStyle name="20% - Ênfase5 7 3 2 4 2" xfId="1216"/>
    <cellStyle name="20% - Ênfase5 7 3 2 5" xfId="1217"/>
    <cellStyle name="20% - Ênfase5 7 3 2_RXO 2011" xfId="1218"/>
    <cellStyle name="20% - Ênfase5 7 3_24100" xfId="1219"/>
    <cellStyle name="20% - Ênfase5 7 4" xfId="1220"/>
    <cellStyle name="20% - Ênfase5 7 4 2" xfId="1221"/>
    <cellStyle name="20% - Ênfase5 7 4 2 2" xfId="1222"/>
    <cellStyle name="20% - Ênfase5 7 4 2 2 2" xfId="1223"/>
    <cellStyle name="20% - Ênfase5 7 4 2 2 2 2" xfId="1224"/>
    <cellStyle name="20% - Ênfase5 7 4 2 2 3" xfId="1225"/>
    <cellStyle name="20% - Ênfase5 7 4 2 2 3 2" xfId="1226"/>
    <cellStyle name="20% - Ênfase5 7 4 2 2 4" xfId="1227"/>
    <cellStyle name="20% - Ênfase5 7 4 2 3" xfId="1228"/>
    <cellStyle name="20% - Ênfase5 7 4 2 3 2" xfId="1229"/>
    <cellStyle name="20% - Ênfase5 7 4 2 4" xfId="1230"/>
    <cellStyle name="20% - Ênfase5 7 4 2 4 2" xfId="1231"/>
    <cellStyle name="20% - Ênfase5 7 4 2 5" xfId="1232"/>
    <cellStyle name="20% - Ênfase5 7 4 2_RXO 2011" xfId="1233"/>
    <cellStyle name="20% - Ênfase5 7 4_24100" xfId="1234"/>
    <cellStyle name="20% - Ênfase5 7 5" xfId="1235"/>
    <cellStyle name="20% - Ênfase5 7 5 2" xfId="1236"/>
    <cellStyle name="20% - Ênfase5 7 5 2 2" xfId="1237"/>
    <cellStyle name="20% - Ênfase5 7 5 2 2 2" xfId="1238"/>
    <cellStyle name="20% - Ênfase5 7 5 2 2 2 2" xfId="1239"/>
    <cellStyle name="20% - Ênfase5 7 5 2 2 3" xfId="1240"/>
    <cellStyle name="20% - Ênfase5 7 5 2 2 3 2" xfId="1241"/>
    <cellStyle name="20% - Ênfase5 7 5 2 2 4" xfId="1242"/>
    <cellStyle name="20% - Ênfase5 7 5 2 3" xfId="1243"/>
    <cellStyle name="20% - Ênfase5 7 5 2 3 2" xfId="1244"/>
    <cellStyle name="20% - Ênfase5 7 5 2 4" xfId="1245"/>
    <cellStyle name="20% - Ênfase5 7 5 2 4 2" xfId="1246"/>
    <cellStyle name="20% - Ênfase5 7 5 2 5" xfId="1247"/>
    <cellStyle name="20% - Ênfase5 7 5 2_RXO 2011" xfId="1248"/>
    <cellStyle name="20% - Ênfase5 7 5_24100" xfId="1249"/>
    <cellStyle name="20% - Ênfase5 7 6" xfId="1250"/>
    <cellStyle name="20% - Ênfase5 7 6 2" xfId="1251"/>
    <cellStyle name="20% - Ênfase5 7 6 2 2" xfId="1252"/>
    <cellStyle name="20% - Ênfase5 7 6 2 2 2" xfId="1253"/>
    <cellStyle name="20% - Ênfase5 7 6 2 2 2 2" xfId="1254"/>
    <cellStyle name="20% - Ênfase5 7 6 2 2 3" xfId="1255"/>
    <cellStyle name="20% - Ênfase5 7 6 2 2 3 2" xfId="1256"/>
    <cellStyle name="20% - Ênfase5 7 6 2 2 4" xfId="1257"/>
    <cellStyle name="20% - Ênfase5 7 6 2 3" xfId="1258"/>
    <cellStyle name="20% - Ênfase5 7 6 2 3 2" xfId="1259"/>
    <cellStyle name="20% - Ênfase5 7 6 2 4" xfId="1260"/>
    <cellStyle name="20% - Ênfase5 7 6 2 4 2" xfId="1261"/>
    <cellStyle name="20% - Ênfase5 7 6 2 5" xfId="1262"/>
    <cellStyle name="20% - Ênfase5 7 6 2_RXO 2011" xfId="1263"/>
    <cellStyle name="20% - Ênfase5 7 6_24100" xfId="1264"/>
    <cellStyle name="20% - Ênfase5 7 7" xfId="1265"/>
    <cellStyle name="20% - Ênfase5 7 7 2" xfId="1266"/>
    <cellStyle name="20% - Ênfase5 7 7 2 2" xfId="1267"/>
    <cellStyle name="20% - Ênfase5 7 7 2 2 2" xfId="1268"/>
    <cellStyle name="20% - Ênfase5 7 7 2 2 2 2" xfId="1269"/>
    <cellStyle name="20% - Ênfase5 7 7 2 2 3" xfId="1270"/>
    <cellStyle name="20% - Ênfase5 7 7 2 2 3 2" xfId="1271"/>
    <cellStyle name="20% - Ênfase5 7 7 2 2 4" xfId="1272"/>
    <cellStyle name="20% - Ênfase5 7 7 2 3" xfId="1273"/>
    <cellStyle name="20% - Ênfase5 7 7 2 3 2" xfId="1274"/>
    <cellStyle name="20% - Ênfase5 7 7 2 4" xfId="1275"/>
    <cellStyle name="20% - Ênfase5 7 7 2 4 2" xfId="1276"/>
    <cellStyle name="20% - Ênfase5 7 7 2 5" xfId="1277"/>
    <cellStyle name="20% - Ênfase5 7 7 2_RXO 2011" xfId="1278"/>
    <cellStyle name="20% - Ênfase5 7 7_24100" xfId="1279"/>
    <cellStyle name="20% - Ênfase5 7 8" xfId="1280"/>
    <cellStyle name="20% - Ênfase5 7 8 2" xfId="1281"/>
    <cellStyle name="20% - Ênfase5 7 8 2 2" xfId="1282"/>
    <cellStyle name="20% - Ênfase5 7 8 2 2 2" xfId="1283"/>
    <cellStyle name="20% - Ênfase5 7 8 2 2 2 2" xfId="1284"/>
    <cellStyle name="20% - Ênfase5 7 8 2 2 3" xfId="1285"/>
    <cellStyle name="20% - Ênfase5 7 8 2 2 3 2" xfId="1286"/>
    <cellStyle name="20% - Ênfase5 7 8 2 2 4" xfId="1287"/>
    <cellStyle name="20% - Ênfase5 7 8 2 3" xfId="1288"/>
    <cellStyle name="20% - Ênfase5 7 8 2 3 2" xfId="1289"/>
    <cellStyle name="20% - Ênfase5 7 8 2 4" xfId="1290"/>
    <cellStyle name="20% - Ênfase5 7 8 2 4 2" xfId="1291"/>
    <cellStyle name="20% - Ênfase5 7 8 2 5" xfId="1292"/>
    <cellStyle name="20% - Ênfase5 7 8 2_RXO 2011" xfId="1293"/>
    <cellStyle name="20% - Ênfase5 7 8_24100" xfId="1294"/>
    <cellStyle name="20% - Ênfase5 7 9" xfId="1295"/>
    <cellStyle name="20% - Ênfase5 7 9 2" xfId="1296"/>
    <cellStyle name="20% - Ênfase5 7 9 2 2" xfId="1297"/>
    <cellStyle name="20% - Ênfase5 7 9 2 2 2" xfId="1298"/>
    <cellStyle name="20% - Ênfase5 7 9 2 2 2 2" xfId="1299"/>
    <cellStyle name="20% - Ênfase5 7 9 2 2 3" xfId="1300"/>
    <cellStyle name="20% - Ênfase5 7 9 2 2 3 2" xfId="1301"/>
    <cellStyle name="20% - Ênfase5 7 9 2 2 4" xfId="1302"/>
    <cellStyle name="20% - Ênfase5 7 9 2 3" xfId="1303"/>
    <cellStyle name="20% - Ênfase5 7 9 2 3 2" xfId="1304"/>
    <cellStyle name="20% - Ênfase5 7 9 2 4" xfId="1305"/>
    <cellStyle name="20% - Ênfase5 7 9 2 4 2" xfId="1306"/>
    <cellStyle name="20% - Ênfase5 7 9 2 5" xfId="1307"/>
    <cellStyle name="20% - Ênfase5 7 9 2_RXO 2011" xfId="1308"/>
    <cellStyle name="20% - Ênfase5 7 9_24100" xfId="1309"/>
    <cellStyle name="20% - Ênfase5 7_AG-41 000" xfId="1310"/>
    <cellStyle name="20% - Ênfase5 8" xfId="1311"/>
    <cellStyle name="20% - Ênfase5 8 2" xfId="1312"/>
    <cellStyle name="20% - Ênfase5 8 2 2" xfId="1313"/>
    <cellStyle name="20% - Ênfase5 8_RXO 2011" xfId="1314"/>
    <cellStyle name="20% - Ênfase5 9" xfId="1315"/>
    <cellStyle name="20% - Ênfase5 9 2" xfId="1316"/>
    <cellStyle name="20% - Ênfase5 9 2 2" xfId="1317"/>
    <cellStyle name="20% - Ênfase5 9_RXO 2011" xfId="1318"/>
    <cellStyle name="20% - Ênfase6 10" xfId="1319"/>
    <cellStyle name="20% - Ênfase6 10 2" xfId="1320"/>
    <cellStyle name="20% - Ênfase6 10 2 2" xfId="1321"/>
    <cellStyle name="20% - Ênfase6 10 2 2 2" xfId="1322"/>
    <cellStyle name="20% - Ênfase6 10 2 3" xfId="1323"/>
    <cellStyle name="20% - Ênfase6 10 2 3 2" xfId="1324"/>
    <cellStyle name="20% - Ênfase6 10 2 4" xfId="1325"/>
    <cellStyle name="20% - Ênfase6 10 3" xfId="1326"/>
    <cellStyle name="20% - Ênfase6 10 3 2" xfId="1327"/>
    <cellStyle name="20% - Ênfase6 10 4" xfId="1328"/>
    <cellStyle name="20% - Ênfase6 10 4 2" xfId="1329"/>
    <cellStyle name="20% - Ênfase6 10 5" xfId="1330"/>
    <cellStyle name="20% - Ênfase6 10_RXO 2011" xfId="1331"/>
    <cellStyle name="20% - Ênfase6 11" xfId="1332"/>
    <cellStyle name="20% - Ênfase6 12" xfId="1333"/>
    <cellStyle name="20% - Ênfase6 2" xfId="1334"/>
    <cellStyle name="20% - Ênfase6 2 2" xfId="1335"/>
    <cellStyle name="20% - Ênfase6 2 2 2" xfId="1336"/>
    <cellStyle name="20% - Ênfase6 2 2 2 2" xfId="1337"/>
    <cellStyle name="20% - Ênfase6 2 2_RXO 2011" xfId="1338"/>
    <cellStyle name="20% - Ênfase6 2 3" xfId="1339"/>
    <cellStyle name="20% - Ênfase6 2 3 2" xfId="1340"/>
    <cellStyle name="20% - Ênfase6 2 3 2 2" xfId="1341"/>
    <cellStyle name="20% - Ênfase6 2 3_RXO 2011" xfId="1342"/>
    <cellStyle name="20% - Ênfase6 2 4" xfId="1343"/>
    <cellStyle name="20% - Ênfase6 2 4 2" xfId="1344"/>
    <cellStyle name="20% - Ênfase6 2 4 2 2" xfId="1345"/>
    <cellStyle name="20% - Ênfase6 2 4_RXO 2011" xfId="1346"/>
    <cellStyle name="20% - Ênfase6 2 5" xfId="1347"/>
    <cellStyle name="20% - Ênfase6 2 5 2" xfId="1348"/>
    <cellStyle name="20% - Ênfase6 2 5 2 2" xfId="1349"/>
    <cellStyle name="20% - Ênfase6 2 5_RXO 2011" xfId="1350"/>
    <cellStyle name="20% - Ênfase6 2 6" xfId="1351"/>
    <cellStyle name="20% - Ênfase6 2 6 2" xfId="1352"/>
    <cellStyle name="20% - Ênfase6 2 7" xfId="1353"/>
    <cellStyle name="20% - Ênfase6 2 7 2" xfId="1354"/>
    <cellStyle name="20% - Ênfase6 2_AG-41 000" xfId="1355"/>
    <cellStyle name="20% - Ênfase6 3" xfId="1356"/>
    <cellStyle name="20% - Ênfase6 3 2" xfId="1357"/>
    <cellStyle name="20% - Ênfase6 3 2 2" xfId="1358"/>
    <cellStyle name="20% - Ênfase6 3 2 2 2" xfId="1359"/>
    <cellStyle name="20% - Ênfase6 3 2_RXO 2011" xfId="1360"/>
    <cellStyle name="20% - Ênfase6 3 3" xfId="1361"/>
    <cellStyle name="20% - Ênfase6 3 3 2" xfId="1362"/>
    <cellStyle name="20% - Ênfase6 3 3 2 2" xfId="1363"/>
    <cellStyle name="20% - Ênfase6 3 3_RXO 2011" xfId="1364"/>
    <cellStyle name="20% - Ênfase6 3 4" xfId="1365"/>
    <cellStyle name="20% - Ênfase6 3 4 2" xfId="1366"/>
    <cellStyle name="20% - Ênfase6 3 4 2 2" xfId="1367"/>
    <cellStyle name="20% - Ênfase6 3 4_RXO 2011" xfId="1368"/>
    <cellStyle name="20% - Ênfase6 3 5" xfId="1369"/>
    <cellStyle name="20% - Ênfase6 3 5 2" xfId="1370"/>
    <cellStyle name="20% - Ênfase6 3 5 2 2" xfId="1371"/>
    <cellStyle name="20% - Ênfase6 3 5_RXO 2011" xfId="1372"/>
    <cellStyle name="20% - Ênfase6 3 6" xfId="1373"/>
    <cellStyle name="20% - Ênfase6 3 6 2" xfId="1374"/>
    <cellStyle name="20% - Ênfase6 3_AG-41 000" xfId="1375"/>
    <cellStyle name="20% - Ênfase6 4" xfId="1376"/>
    <cellStyle name="20% - Ênfase6 4 2" xfId="1377"/>
    <cellStyle name="20% - Ênfase6 4 2 2" xfId="1378"/>
    <cellStyle name="20% - Ênfase6 4 2 2 2" xfId="1379"/>
    <cellStyle name="20% - Ênfase6 4 2_RXO 2011" xfId="1380"/>
    <cellStyle name="20% - Ênfase6 4 3" xfId="1381"/>
    <cellStyle name="20% - Ênfase6 4 3 2" xfId="1382"/>
    <cellStyle name="20% - Ênfase6 4 3 2 2" xfId="1383"/>
    <cellStyle name="20% - Ênfase6 4 3_RXO 2011" xfId="1384"/>
    <cellStyle name="20% - Ênfase6 4 4" xfId="1385"/>
    <cellStyle name="20% - Ênfase6 4 4 2" xfId="1386"/>
    <cellStyle name="20% - Ênfase6 4 4 2 2" xfId="1387"/>
    <cellStyle name="20% - Ênfase6 4 4_RXO 2011" xfId="1388"/>
    <cellStyle name="20% - Ênfase6 4 5" xfId="1389"/>
    <cellStyle name="20% - Ênfase6 4 5 2" xfId="1390"/>
    <cellStyle name="20% - Ênfase6 4 5 2 2" xfId="1391"/>
    <cellStyle name="20% - Ênfase6 4 5_RXO 2011" xfId="1392"/>
    <cellStyle name="20% - Ênfase6 4 6" xfId="1393"/>
    <cellStyle name="20% - Ênfase6 4 6 2" xfId="1394"/>
    <cellStyle name="20% - Ênfase6 4_AG-41 000" xfId="1395"/>
    <cellStyle name="20% - Ênfase6 5" xfId="1396"/>
    <cellStyle name="20% - Ênfase6 5 2" xfId="1397"/>
    <cellStyle name="20% - Ênfase6 5 2 2" xfId="1398"/>
    <cellStyle name="20% - Ênfase6 5 2 2 2" xfId="1399"/>
    <cellStyle name="20% - Ênfase6 5 2_RXO 2011" xfId="1400"/>
    <cellStyle name="20% - Ênfase6 5 3" xfId="1401"/>
    <cellStyle name="20% - Ênfase6 5 3 2" xfId="1402"/>
    <cellStyle name="20% - Ênfase6 5 3 2 2" xfId="1403"/>
    <cellStyle name="20% - Ênfase6 5 3_RXO 2011" xfId="1404"/>
    <cellStyle name="20% - Ênfase6 5 4" xfId="1405"/>
    <cellStyle name="20% - Ênfase6 5 4 2" xfId="1406"/>
    <cellStyle name="20% - Ênfase6 5 4 2 2" xfId="1407"/>
    <cellStyle name="20% - Ênfase6 5 4_RXO 2011" xfId="1408"/>
    <cellStyle name="20% - Ênfase6 5 5" xfId="1409"/>
    <cellStyle name="20% - Ênfase6 5 5 2" xfId="1410"/>
    <cellStyle name="20% - Ênfase6 5 5 2 2" xfId="1411"/>
    <cellStyle name="20% - Ênfase6 5 5_RXO 2011" xfId="1412"/>
    <cellStyle name="20% - Ênfase6 5 6" xfId="1413"/>
    <cellStyle name="20% - Ênfase6 5 6 2" xfId="1414"/>
    <cellStyle name="20% - Ênfase6 5_AG-41 000" xfId="1415"/>
    <cellStyle name="20% - Ênfase6 6" xfId="1416"/>
    <cellStyle name="20% - Ênfase6 6 2" xfId="1417"/>
    <cellStyle name="20% - Ênfase6 6 2 2" xfId="1418"/>
    <cellStyle name="20% - Ênfase6 6_RXO 2011" xfId="1419"/>
    <cellStyle name="20% - Ênfase6 7" xfId="1420"/>
    <cellStyle name="20% - Ênfase6 7 10" xfId="1421"/>
    <cellStyle name="20% - Ênfase6 7 10 2" xfId="1422"/>
    <cellStyle name="20% - Ênfase6 7 10 2 2" xfId="1423"/>
    <cellStyle name="20% - Ênfase6 7 10 2 2 2" xfId="1424"/>
    <cellStyle name="20% - Ênfase6 7 10 2 2 2 2" xfId="1425"/>
    <cellStyle name="20% - Ênfase6 7 10 2 2 3" xfId="1426"/>
    <cellStyle name="20% - Ênfase6 7 10 2 2 3 2" xfId="1427"/>
    <cellStyle name="20% - Ênfase6 7 10 2 2 4" xfId="1428"/>
    <cellStyle name="20% - Ênfase6 7 10 2 3" xfId="1429"/>
    <cellStyle name="20% - Ênfase6 7 10 2 3 2" xfId="1430"/>
    <cellStyle name="20% - Ênfase6 7 10 2 4" xfId="1431"/>
    <cellStyle name="20% - Ênfase6 7 10 2 4 2" xfId="1432"/>
    <cellStyle name="20% - Ênfase6 7 10 2 5" xfId="1433"/>
    <cellStyle name="20% - Ênfase6 7 10 2_RXO 2011" xfId="1434"/>
    <cellStyle name="20% - Ênfase6 7 10_24100" xfId="1435"/>
    <cellStyle name="20% - Ênfase6 7 11" xfId="1436"/>
    <cellStyle name="20% - Ênfase6 7 11 2" xfId="1437"/>
    <cellStyle name="20% - Ênfase6 7 11 2 2" xfId="1438"/>
    <cellStyle name="20% - Ênfase6 7 11 2 2 2" xfId="1439"/>
    <cellStyle name="20% - Ênfase6 7 11 2 2 2 2" xfId="1440"/>
    <cellStyle name="20% - Ênfase6 7 11 2 2 3" xfId="1441"/>
    <cellStyle name="20% - Ênfase6 7 11 2 2 3 2" xfId="1442"/>
    <cellStyle name="20% - Ênfase6 7 11 2 2 4" xfId="1443"/>
    <cellStyle name="20% - Ênfase6 7 11 2 3" xfId="1444"/>
    <cellStyle name="20% - Ênfase6 7 11 2 3 2" xfId="1445"/>
    <cellStyle name="20% - Ênfase6 7 11 2 4" xfId="1446"/>
    <cellStyle name="20% - Ênfase6 7 11 2 4 2" xfId="1447"/>
    <cellStyle name="20% - Ênfase6 7 11 2 5" xfId="1448"/>
    <cellStyle name="20% - Ênfase6 7 11 2_RXO 2011" xfId="1449"/>
    <cellStyle name="20% - Ênfase6 7 11_24100" xfId="1450"/>
    <cellStyle name="20% - Ênfase6 7 12" xfId="1451"/>
    <cellStyle name="20% - Ênfase6 7 12 2" xfId="1452"/>
    <cellStyle name="20% - Ênfase6 7 2" xfId="1453"/>
    <cellStyle name="20% - Ênfase6 7 2 2" xfId="1454"/>
    <cellStyle name="20% - Ênfase6 7 2 2 2" xfId="1455"/>
    <cellStyle name="20% - Ênfase6 7 2 2 2 2" xfId="1456"/>
    <cellStyle name="20% - Ênfase6 7 2 2 2 2 2" xfId="1457"/>
    <cellStyle name="20% - Ênfase6 7 2 2 2 3" xfId="1458"/>
    <cellStyle name="20% - Ênfase6 7 2 2 2 3 2" xfId="1459"/>
    <cellStyle name="20% - Ênfase6 7 2 2 2 4" xfId="1460"/>
    <cellStyle name="20% - Ênfase6 7 2 2 3" xfId="1461"/>
    <cellStyle name="20% - Ênfase6 7 2 2 3 2" xfId="1462"/>
    <cellStyle name="20% - Ênfase6 7 2 2 4" xfId="1463"/>
    <cellStyle name="20% - Ênfase6 7 2 2 4 2" xfId="1464"/>
    <cellStyle name="20% - Ênfase6 7 2 2 5" xfId="1465"/>
    <cellStyle name="20% - Ênfase6 7 2 2_RXO 2011" xfId="1466"/>
    <cellStyle name="20% - Ênfase6 7 2_24100" xfId="1467"/>
    <cellStyle name="20% - Ênfase6 7 3" xfId="1468"/>
    <cellStyle name="20% - Ênfase6 7 3 2" xfId="1469"/>
    <cellStyle name="20% - Ênfase6 7 3 2 2" xfId="1470"/>
    <cellStyle name="20% - Ênfase6 7 3 2 2 2" xfId="1471"/>
    <cellStyle name="20% - Ênfase6 7 3 2 2 2 2" xfId="1472"/>
    <cellStyle name="20% - Ênfase6 7 3 2 2 3" xfId="1473"/>
    <cellStyle name="20% - Ênfase6 7 3 2 2 3 2" xfId="1474"/>
    <cellStyle name="20% - Ênfase6 7 3 2 2 4" xfId="1475"/>
    <cellStyle name="20% - Ênfase6 7 3 2 3" xfId="1476"/>
    <cellStyle name="20% - Ênfase6 7 3 2 3 2" xfId="1477"/>
    <cellStyle name="20% - Ênfase6 7 3 2 4" xfId="1478"/>
    <cellStyle name="20% - Ênfase6 7 3 2 4 2" xfId="1479"/>
    <cellStyle name="20% - Ênfase6 7 3 2 5" xfId="1480"/>
    <cellStyle name="20% - Ênfase6 7 3 2_RXO 2011" xfId="1481"/>
    <cellStyle name="20% - Ênfase6 7 3_24100" xfId="1482"/>
    <cellStyle name="20% - Ênfase6 7 4" xfId="1483"/>
    <cellStyle name="20% - Ênfase6 7 4 2" xfId="1484"/>
    <cellStyle name="20% - Ênfase6 7 4 2 2" xfId="1485"/>
    <cellStyle name="20% - Ênfase6 7 4 2 2 2" xfId="1486"/>
    <cellStyle name="20% - Ênfase6 7 4 2 2 2 2" xfId="1487"/>
    <cellStyle name="20% - Ênfase6 7 4 2 2 3" xfId="1488"/>
    <cellStyle name="20% - Ênfase6 7 4 2 2 3 2" xfId="1489"/>
    <cellStyle name="20% - Ênfase6 7 4 2 2 4" xfId="1490"/>
    <cellStyle name="20% - Ênfase6 7 4 2 3" xfId="1491"/>
    <cellStyle name="20% - Ênfase6 7 4 2 3 2" xfId="1492"/>
    <cellStyle name="20% - Ênfase6 7 4 2 4" xfId="1493"/>
    <cellStyle name="20% - Ênfase6 7 4 2 4 2" xfId="1494"/>
    <cellStyle name="20% - Ênfase6 7 4 2 5" xfId="1495"/>
    <cellStyle name="20% - Ênfase6 7 4 2_RXO 2011" xfId="1496"/>
    <cellStyle name="20% - Ênfase6 7 4_24100" xfId="1497"/>
    <cellStyle name="20% - Ênfase6 7 5" xfId="1498"/>
    <cellStyle name="20% - Ênfase6 7 5 2" xfId="1499"/>
    <cellStyle name="20% - Ênfase6 7 5 2 2" xfId="1500"/>
    <cellStyle name="20% - Ênfase6 7 5 2 2 2" xfId="1501"/>
    <cellStyle name="20% - Ênfase6 7 5 2 2 2 2" xfId="1502"/>
    <cellStyle name="20% - Ênfase6 7 5 2 2 3" xfId="1503"/>
    <cellStyle name="20% - Ênfase6 7 5 2 2 3 2" xfId="1504"/>
    <cellStyle name="20% - Ênfase6 7 5 2 2 4" xfId="1505"/>
    <cellStyle name="20% - Ênfase6 7 5 2 3" xfId="1506"/>
    <cellStyle name="20% - Ênfase6 7 5 2 3 2" xfId="1507"/>
    <cellStyle name="20% - Ênfase6 7 5 2 4" xfId="1508"/>
    <cellStyle name="20% - Ênfase6 7 5 2 4 2" xfId="1509"/>
    <cellStyle name="20% - Ênfase6 7 5 2 5" xfId="1510"/>
    <cellStyle name="20% - Ênfase6 7 5 2_RXO 2011" xfId="1511"/>
    <cellStyle name="20% - Ênfase6 7 5_24100" xfId="1512"/>
    <cellStyle name="20% - Ênfase6 7 6" xfId="1513"/>
    <cellStyle name="20% - Ênfase6 7 6 2" xfId="1514"/>
    <cellStyle name="20% - Ênfase6 7 6 2 2" xfId="1515"/>
    <cellStyle name="20% - Ênfase6 7 6 2 2 2" xfId="1516"/>
    <cellStyle name="20% - Ênfase6 7 6 2 2 2 2" xfId="1517"/>
    <cellStyle name="20% - Ênfase6 7 6 2 2 3" xfId="1518"/>
    <cellStyle name="20% - Ênfase6 7 6 2 2 3 2" xfId="1519"/>
    <cellStyle name="20% - Ênfase6 7 6 2 2 4" xfId="1520"/>
    <cellStyle name="20% - Ênfase6 7 6 2 3" xfId="1521"/>
    <cellStyle name="20% - Ênfase6 7 6 2 3 2" xfId="1522"/>
    <cellStyle name="20% - Ênfase6 7 6 2 4" xfId="1523"/>
    <cellStyle name="20% - Ênfase6 7 6 2 4 2" xfId="1524"/>
    <cellStyle name="20% - Ênfase6 7 6 2 5" xfId="1525"/>
    <cellStyle name="20% - Ênfase6 7 6 2_RXO 2011" xfId="1526"/>
    <cellStyle name="20% - Ênfase6 7 6_24100" xfId="1527"/>
    <cellStyle name="20% - Ênfase6 7 7" xfId="1528"/>
    <cellStyle name="20% - Ênfase6 7 7 2" xfId="1529"/>
    <cellStyle name="20% - Ênfase6 7 7 2 2" xfId="1530"/>
    <cellStyle name="20% - Ênfase6 7 7 2 2 2" xfId="1531"/>
    <cellStyle name="20% - Ênfase6 7 7 2 2 2 2" xfId="1532"/>
    <cellStyle name="20% - Ênfase6 7 7 2 2 3" xfId="1533"/>
    <cellStyle name="20% - Ênfase6 7 7 2 2 3 2" xfId="1534"/>
    <cellStyle name="20% - Ênfase6 7 7 2 2 4" xfId="1535"/>
    <cellStyle name="20% - Ênfase6 7 7 2 3" xfId="1536"/>
    <cellStyle name="20% - Ênfase6 7 7 2 3 2" xfId="1537"/>
    <cellStyle name="20% - Ênfase6 7 7 2 4" xfId="1538"/>
    <cellStyle name="20% - Ênfase6 7 7 2 4 2" xfId="1539"/>
    <cellStyle name="20% - Ênfase6 7 7 2 5" xfId="1540"/>
    <cellStyle name="20% - Ênfase6 7 7 2_RXO 2011" xfId="1541"/>
    <cellStyle name="20% - Ênfase6 7 7_24100" xfId="1542"/>
    <cellStyle name="20% - Ênfase6 7 8" xfId="1543"/>
    <cellStyle name="20% - Ênfase6 7 8 2" xfId="1544"/>
    <cellStyle name="20% - Ênfase6 7 8 2 2" xfId="1545"/>
    <cellStyle name="20% - Ênfase6 7 8 2 2 2" xfId="1546"/>
    <cellStyle name="20% - Ênfase6 7 8 2 2 2 2" xfId="1547"/>
    <cellStyle name="20% - Ênfase6 7 8 2 2 3" xfId="1548"/>
    <cellStyle name="20% - Ênfase6 7 8 2 2 3 2" xfId="1549"/>
    <cellStyle name="20% - Ênfase6 7 8 2 2 4" xfId="1550"/>
    <cellStyle name="20% - Ênfase6 7 8 2 3" xfId="1551"/>
    <cellStyle name="20% - Ênfase6 7 8 2 3 2" xfId="1552"/>
    <cellStyle name="20% - Ênfase6 7 8 2 4" xfId="1553"/>
    <cellStyle name="20% - Ênfase6 7 8 2 4 2" xfId="1554"/>
    <cellStyle name="20% - Ênfase6 7 8 2 5" xfId="1555"/>
    <cellStyle name="20% - Ênfase6 7 8 2_RXO 2011" xfId="1556"/>
    <cellStyle name="20% - Ênfase6 7 8_24100" xfId="1557"/>
    <cellStyle name="20% - Ênfase6 7 9" xfId="1558"/>
    <cellStyle name="20% - Ênfase6 7 9 2" xfId="1559"/>
    <cellStyle name="20% - Ênfase6 7 9 2 2" xfId="1560"/>
    <cellStyle name="20% - Ênfase6 7 9 2 2 2" xfId="1561"/>
    <cellStyle name="20% - Ênfase6 7 9 2 2 2 2" xfId="1562"/>
    <cellStyle name="20% - Ênfase6 7 9 2 2 3" xfId="1563"/>
    <cellStyle name="20% - Ênfase6 7 9 2 2 3 2" xfId="1564"/>
    <cellStyle name="20% - Ênfase6 7 9 2 2 4" xfId="1565"/>
    <cellStyle name="20% - Ênfase6 7 9 2 3" xfId="1566"/>
    <cellStyle name="20% - Ênfase6 7 9 2 3 2" xfId="1567"/>
    <cellStyle name="20% - Ênfase6 7 9 2 4" xfId="1568"/>
    <cellStyle name="20% - Ênfase6 7 9 2 4 2" xfId="1569"/>
    <cellStyle name="20% - Ênfase6 7 9 2 5" xfId="1570"/>
    <cellStyle name="20% - Ênfase6 7 9 2_RXO 2011" xfId="1571"/>
    <cellStyle name="20% - Ênfase6 7 9_24100" xfId="1572"/>
    <cellStyle name="20% - Ênfase6 7_AG-41 000" xfId="1573"/>
    <cellStyle name="20% - Ênfase6 8" xfId="1574"/>
    <cellStyle name="20% - Ênfase6 8 2" xfId="1575"/>
    <cellStyle name="20% - Ênfase6 8 2 2" xfId="1576"/>
    <cellStyle name="20% - Ênfase6 8_RXO 2011" xfId="1577"/>
    <cellStyle name="20% - Ênfase6 9" xfId="1578"/>
    <cellStyle name="20% - Ênfase6 9 2" xfId="1579"/>
    <cellStyle name="20% - Ênfase6 9 2 2" xfId="1580"/>
    <cellStyle name="20% - Ênfase6 9_RXO 2011" xfId="1581"/>
    <cellStyle name="40% - Ênfase1 10" xfId="1582"/>
    <cellStyle name="40% - Ênfase1 10 2" xfId="1583"/>
    <cellStyle name="40% - Ênfase1 10 2 2" xfId="1584"/>
    <cellStyle name="40% - Ênfase1 10 2 2 2" xfId="1585"/>
    <cellStyle name="40% - Ênfase1 10 2 3" xfId="1586"/>
    <cellStyle name="40% - Ênfase1 10 2 3 2" xfId="1587"/>
    <cellStyle name="40% - Ênfase1 10 2 4" xfId="1588"/>
    <cellStyle name="40% - Ênfase1 10 3" xfId="1589"/>
    <cellStyle name="40% - Ênfase1 10 3 2" xfId="1590"/>
    <cellStyle name="40% - Ênfase1 10 4" xfId="1591"/>
    <cellStyle name="40% - Ênfase1 10 4 2" xfId="1592"/>
    <cellStyle name="40% - Ênfase1 10 5" xfId="1593"/>
    <cellStyle name="40% - Ênfase1 10_RXO 2011" xfId="1594"/>
    <cellStyle name="40% - Ênfase1 11" xfId="1595"/>
    <cellStyle name="40% - Ênfase1 12" xfId="1596"/>
    <cellStyle name="40% - Ênfase1 2" xfId="1597"/>
    <cellStyle name="40% - Ênfase1 2 2" xfId="1598"/>
    <cellStyle name="40% - Ênfase1 2 2 2" xfId="1599"/>
    <cellStyle name="40% - Ênfase1 2 2 2 2" xfId="1600"/>
    <cellStyle name="40% - Ênfase1 2 2_RXO 2011" xfId="1601"/>
    <cellStyle name="40% - Ênfase1 2 3" xfId="1602"/>
    <cellStyle name="40% - Ênfase1 2 3 2" xfId="1603"/>
    <cellStyle name="40% - Ênfase1 2 3 2 2" xfId="1604"/>
    <cellStyle name="40% - Ênfase1 2 3_RXO 2011" xfId="1605"/>
    <cellStyle name="40% - Ênfase1 2 4" xfId="1606"/>
    <cellStyle name="40% - Ênfase1 2 4 2" xfId="1607"/>
    <cellStyle name="40% - Ênfase1 2 4 2 2" xfId="1608"/>
    <cellStyle name="40% - Ênfase1 2 4_RXO 2011" xfId="1609"/>
    <cellStyle name="40% - Ênfase1 2 5" xfId="1610"/>
    <cellStyle name="40% - Ênfase1 2 5 2" xfId="1611"/>
    <cellStyle name="40% - Ênfase1 2 5 2 2" xfId="1612"/>
    <cellStyle name="40% - Ênfase1 2 5_RXO 2011" xfId="1613"/>
    <cellStyle name="40% - Ênfase1 2 6" xfId="1614"/>
    <cellStyle name="40% - Ênfase1 2 6 2" xfId="1615"/>
    <cellStyle name="40% - Ênfase1 2 7" xfId="1616"/>
    <cellStyle name="40% - Ênfase1 2 7 2" xfId="1617"/>
    <cellStyle name="40% - Ênfase1 2_AG-41 000" xfId="1618"/>
    <cellStyle name="40% - Ênfase1 3" xfId="1619"/>
    <cellStyle name="40% - Ênfase1 3 2" xfId="1620"/>
    <cellStyle name="40% - Ênfase1 3 2 2" xfId="1621"/>
    <cellStyle name="40% - Ênfase1 3 2 2 2" xfId="1622"/>
    <cellStyle name="40% - Ênfase1 3 2_RXO 2011" xfId="1623"/>
    <cellStyle name="40% - Ênfase1 3 3" xfId="1624"/>
    <cellStyle name="40% - Ênfase1 3 3 2" xfId="1625"/>
    <cellStyle name="40% - Ênfase1 3 3 2 2" xfId="1626"/>
    <cellStyle name="40% - Ênfase1 3 3_RXO 2011" xfId="1627"/>
    <cellStyle name="40% - Ênfase1 3 4" xfId="1628"/>
    <cellStyle name="40% - Ênfase1 3 4 2" xfId="1629"/>
    <cellStyle name="40% - Ênfase1 3 4 2 2" xfId="1630"/>
    <cellStyle name="40% - Ênfase1 3 4_RXO 2011" xfId="1631"/>
    <cellStyle name="40% - Ênfase1 3 5" xfId="1632"/>
    <cellStyle name="40% - Ênfase1 3 5 2" xfId="1633"/>
    <cellStyle name="40% - Ênfase1 3 5 2 2" xfId="1634"/>
    <cellStyle name="40% - Ênfase1 3 5_RXO 2011" xfId="1635"/>
    <cellStyle name="40% - Ênfase1 3 6" xfId="1636"/>
    <cellStyle name="40% - Ênfase1 3 6 2" xfId="1637"/>
    <cellStyle name="40% - Ênfase1 3_AG-41 000" xfId="1638"/>
    <cellStyle name="40% - Ênfase1 4" xfId="1639"/>
    <cellStyle name="40% - Ênfase1 4 2" xfId="1640"/>
    <cellStyle name="40% - Ênfase1 4 2 2" xfId="1641"/>
    <cellStyle name="40% - Ênfase1 4 2 2 2" xfId="1642"/>
    <cellStyle name="40% - Ênfase1 4 2_RXO 2011" xfId="1643"/>
    <cellStyle name="40% - Ênfase1 4 3" xfId="1644"/>
    <cellStyle name="40% - Ênfase1 4 3 2" xfId="1645"/>
    <cellStyle name="40% - Ênfase1 4 3 2 2" xfId="1646"/>
    <cellStyle name="40% - Ênfase1 4 3_RXO 2011" xfId="1647"/>
    <cellStyle name="40% - Ênfase1 4 4" xfId="1648"/>
    <cellStyle name="40% - Ênfase1 4 4 2" xfId="1649"/>
    <cellStyle name="40% - Ênfase1 4 4 2 2" xfId="1650"/>
    <cellStyle name="40% - Ênfase1 4 4_RXO 2011" xfId="1651"/>
    <cellStyle name="40% - Ênfase1 4 5" xfId="1652"/>
    <cellStyle name="40% - Ênfase1 4 5 2" xfId="1653"/>
    <cellStyle name="40% - Ênfase1 4 5 2 2" xfId="1654"/>
    <cellStyle name="40% - Ênfase1 4 5_RXO 2011" xfId="1655"/>
    <cellStyle name="40% - Ênfase1 4 6" xfId="1656"/>
    <cellStyle name="40% - Ênfase1 4 6 2" xfId="1657"/>
    <cellStyle name="40% - Ênfase1 4_AG-41 000" xfId="1658"/>
    <cellStyle name="40% - Ênfase1 5" xfId="1659"/>
    <cellStyle name="40% - Ênfase1 5 2" xfId="1660"/>
    <cellStyle name="40% - Ênfase1 5 2 2" xfId="1661"/>
    <cellStyle name="40% - Ênfase1 5 2 2 2" xfId="1662"/>
    <cellStyle name="40% - Ênfase1 5 2_RXO 2011" xfId="1663"/>
    <cellStyle name="40% - Ênfase1 5 3" xfId="1664"/>
    <cellStyle name="40% - Ênfase1 5 3 2" xfId="1665"/>
    <cellStyle name="40% - Ênfase1 5 3 2 2" xfId="1666"/>
    <cellStyle name="40% - Ênfase1 5 3_RXO 2011" xfId="1667"/>
    <cellStyle name="40% - Ênfase1 5 4" xfId="1668"/>
    <cellStyle name="40% - Ênfase1 5 4 2" xfId="1669"/>
    <cellStyle name="40% - Ênfase1 5 4 2 2" xfId="1670"/>
    <cellStyle name="40% - Ênfase1 5 4_RXO 2011" xfId="1671"/>
    <cellStyle name="40% - Ênfase1 5 5" xfId="1672"/>
    <cellStyle name="40% - Ênfase1 5 5 2" xfId="1673"/>
    <cellStyle name="40% - Ênfase1 5 5 2 2" xfId="1674"/>
    <cellStyle name="40% - Ênfase1 5 5_RXO 2011" xfId="1675"/>
    <cellStyle name="40% - Ênfase1 5 6" xfId="1676"/>
    <cellStyle name="40% - Ênfase1 5 6 2" xfId="1677"/>
    <cellStyle name="40% - Ênfase1 5_AG-41 000" xfId="1678"/>
    <cellStyle name="40% - Ênfase1 6" xfId="1679"/>
    <cellStyle name="40% - Ênfase1 6 2" xfId="1680"/>
    <cellStyle name="40% - Ênfase1 6 2 2" xfId="1681"/>
    <cellStyle name="40% - Ênfase1 6_RXO 2011" xfId="1682"/>
    <cellStyle name="40% - Ênfase1 7" xfId="1683"/>
    <cellStyle name="40% - Ênfase1 7 10" xfId="1684"/>
    <cellStyle name="40% - Ênfase1 7 10 2" xfId="1685"/>
    <cellStyle name="40% - Ênfase1 7 10 2 2" xfId="1686"/>
    <cellStyle name="40% - Ênfase1 7 10 2 2 2" xfId="1687"/>
    <cellStyle name="40% - Ênfase1 7 10 2 2 2 2" xfId="1688"/>
    <cellStyle name="40% - Ênfase1 7 10 2 2 3" xfId="1689"/>
    <cellStyle name="40% - Ênfase1 7 10 2 2 3 2" xfId="1690"/>
    <cellStyle name="40% - Ênfase1 7 10 2 2 4" xfId="1691"/>
    <cellStyle name="40% - Ênfase1 7 10 2 3" xfId="1692"/>
    <cellStyle name="40% - Ênfase1 7 10 2 3 2" xfId="1693"/>
    <cellStyle name="40% - Ênfase1 7 10 2 4" xfId="1694"/>
    <cellStyle name="40% - Ênfase1 7 10 2 4 2" xfId="1695"/>
    <cellStyle name="40% - Ênfase1 7 10 2 5" xfId="1696"/>
    <cellStyle name="40% - Ênfase1 7 10 2_RXO 2011" xfId="1697"/>
    <cellStyle name="40% - Ênfase1 7 10_24100" xfId="1698"/>
    <cellStyle name="40% - Ênfase1 7 11" xfId="1699"/>
    <cellStyle name="40% - Ênfase1 7 11 2" xfId="1700"/>
    <cellStyle name="40% - Ênfase1 7 11 2 2" xfId="1701"/>
    <cellStyle name="40% - Ênfase1 7 11 2 2 2" xfId="1702"/>
    <cellStyle name="40% - Ênfase1 7 11 2 2 2 2" xfId="1703"/>
    <cellStyle name="40% - Ênfase1 7 11 2 2 3" xfId="1704"/>
    <cellStyle name="40% - Ênfase1 7 11 2 2 3 2" xfId="1705"/>
    <cellStyle name="40% - Ênfase1 7 11 2 2 4" xfId="1706"/>
    <cellStyle name="40% - Ênfase1 7 11 2 3" xfId="1707"/>
    <cellStyle name="40% - Ênfase1 7 11 2 3 2" xfId="1708"/>
    <cellStyle name="40% - Ênfase1 7 11 2 4" xfId="1709"/>
    <cellStyle name="40% - Ênfase1 7 11 2 4 2" xfId="1710"/>
    <cellStyle name="40% - Ênfase1 7 11 2 5" xfId="1711"/>
    <cellStyle name="40% - Ênfase1 7 11 2_RXO 2011" xfId="1712"/>
    <cellStyle name="40% - Ênfase1 7 11_24100" xfId="1713"/>
    <cellStyle name="40% - Ênfase1 7 12" xfId="1714"/>
    <cellStyle name="40% - Ênfase1 7 12 2" xfId="1715"/>
    <cellStyle name="40% - Ênfase1 7 2" xfId="1716"/>
    <cellStyle name="40% - Ênfase1 7 2 2" xfId="1717"/>
    <cellStyle name="40% - Ênfase1 7 2 2 2" xfId="1718"/>
    <cellStyle name="40% - Ênfase1 7 2 2 2 2" xfId="1719"/>
    <cellStyle name="40% - Ênfase1 7 2 2 2 2 2" xfId="1720"/>
    <cellStyle name="40% - Ênfase1 7 2 2 2 3" xfId="1721"/>
    <cellStyle name="40% - Ênfase1 7 2 2 2 3 2" xfId="1722"/>
    <cellStyle name="40% - Ênfase1 7 2 2 2 4" xfId="1723"/>
    <cellStyle name="40% - Ênfase1 7 2 2 3" xfId="1724"/>
    <cellStyle name="40% - Ênfase1 7 2 2 3 2" xfId="1725"/>
    <cellStyle name="40% - Ênfase1 7 2 2 4" xfId="1726"/>
    <cellStyle name="40% - Ênfase1 7 2 2 4 2" xfId="1727"/>
    <cellStyle name="40% - Ênfase1 7 2 2 5" xfId="1728"/>
    <cellStyle name="40% - Ênfase1 7 2 2_RXO 2011" xfId="1729"/>
    <cellStyle name="40% - Ênfase1 7 2_24100" xfId="1730"/>
    <cellStyle name="40% - Ênfase1 7 3" xfId="1731"/>
    <cellStyle name="40% - Ênfase1 7 3 2" xfId="1732"/>
    <cellStyle name="40% - Ênfase1 7 3 2 2" xfId="1733"/>
    <cellStyle name="40% - Ênfase1 7 3 2 2 2" xfId="1734"/>
    <cellStyle name="40% - Ênfase1 7 3 2 2 2 2" xfId="1735"/>
    <cellStyle name="40% - Ênfase1 7 3 2 2 3" xfId="1736"/>
    <cellStyle name="40% - Ênfase1 7 3 2 2 3 2" xfId="1737"/>
    <cellStyle name="40% - Ênfase1 7 3 2 2 4" xfId="1738"/>
    <cellStyle name="40% - Ênfase1 7 3 2 3" xfId="1739"/>
    <cellStyle name="40% - Ênfase1 7 3 2 3 2" xfId="1740"/>
    <cellStyle name="40% - Ênfase1 7 3 2 4" xfId="1741"/>
    <cellStyle name="40% - Ênfase1 7 3 2 4 2" xfId="1742"/>
    <cellStyle name="40% - Ênfase1 7 3 2 5" xfId="1743"/>
    <cellStyle name="40% - Ênfase1 7 3 2_RXO 2011" xfId="1744"/>
    <cellStyle name="40% - Ênfase1 7 3_24100" xfId="1745"/>
    <cellStyle name="40% - Ênfase1 7 4" xfId="1746"/>
    <cellStyle name="40% - Ênfase1 7 4 2" xfId="1747"/>
    <cellStyle name="40% - Ênfase1 7 4 2 2" xfId="1748"/>
    <cellStyle name="40% - Ênfase1 7 4 2 2 2" xfId="1749"/>
    <cellStyle name="40% - Ênfase1 7 4 2 2 2 2" xfId="1750"/>
    <cellStyle name="40% - Ênfase1 7 4 2 2 3" xfId="1751"/>
    <cellStyle name="40% - Ênfase1 7 4 2 2 3 2" xfId="1752"/>
    <cellStyle name="40% - Ênfase1 7 4 2 2 4" xfId="1753"/>
    <cellStyle name="40% - Ênfase1 7 4 2 3" xfId="1754"/>
    <cellStyle name="40% - Ênfase1 7 4 2 3 2" xfId="1755"/>
    <cellStyle name="40% - Ênfase1 7 4 2 4" xfId="1756"/>
    <cellStyle name="40% - Ênfase1 7 4 2 4 2" xfId="1757"/>
    <cellStyle name="40% - Ênfase1 7 4 2 5" xfId="1758"/>
    <cellStyle name="40% - Ênfase1 7 4 2_RXO 2011" xfId="1759"/>
    <cellStyle name="40% - Ênfase1 7 4_24100" xfId="1760"/>
    <cellStyle name="40% - Ênfase1 7 5" xfId="1761"/>
    <cellStyle name="40% - Ênfase1 7 5 2" xfId="1762"/>
    <cellStyle name="40% - Ênfase1 7 5 2 2" xfId="1763"/>
    <cellStyle name="40% - Ênfase1 7 5 2 2 2" xfId="1764"/>
    <cellStyle name="40% - Ênfase1 7 5 2 2 2 2" xfId="1765"/>
    <cellStyle name="40% - Ênfase1 7 5 2 2 3" xfId="1766"/>
    <cellStyle name="40% - Ênfase1 7 5 2 2 3 2" xfId="1767"/>
    <cellStyle name="40% - Ênfase1 7 5 2 2 4" xfId="1768"/>
    <cellStyle name="40% - Ênfase1 7 5 2 3" xfId="1769"/>
    <cellStyle name="40% - Ênfase1 7 5 2 3 2" xfId="1770"/>
    <cellStyle name="40% - Ênfase1 7 5 2 4" xfId="1771"/>
    <cellStyle name="40% - Ênfase1 7 5 2 4 2" xfId="1772"/>
    <cellStyle name="40% - Ênfase1 7 5 2 5" xfId="1773"/>
    <cellStyle name="40% - Ênfase1 7 5 2_RXO 2011" xfId="1774"/>
    <cellStyle name="40% - Ênfase1 7 5_24100" xfId="1775"/>
    <cellStyle name="40% - Ênfase1 7 6" xfId="1776"/>
    <cellStyle name="40% - Ênfase1 7 6 2" xfId="1777"/>
    <cellStyle name="40% - Ênfase1 7 6 2 2" xfId="1778"/>
    <cellStyle name="40% - Ênfase1 7 6 2 2 2" xfId="1779"/>
    <cellStyle name="40% - Ênfase1 7 6 2 2 2 2" xfId="1780"/>
    <cellStyle name="40% - Ênfase1 7 6 2 2 3" xfId="1781"/>
    <cellStyle name="40% - Ênfase1 7 6 2 2 3 2" xfId="1782"/>
    <cellStyle name="40% - Ênfase1 7 6 2 2 4" xfId="1783"/>
    <cellStyle name="40% - Ênfase1 7 6 2 3" xfId="1784"/>
    <cellStyle name="40% - Ênfase1 7 6 2 3 2" xfId="1785"/>
    <cellStyle name="40% - Ênfase1 7 6 2 4" xfId="1786"/>
    <cellStyle name="40% - Ênfase1 7 6 2 4 2" xfId="1787"/>
    <cellStyle name="40% - Ênfase1 7 6 2 5" xfId="1788"/>
    <cellStyle name="40% - Ênfase1 7 6 2_RXO 2011" xfId="1789"/>
    <cellStyle name="40% - Ênfase1 7 6_24100" xfId="1790"/>
    <cellStyle name="40% - Ênfase1 7 7" xfId="1791"/>
    <cellStyle name="40% - Ênfase1 7 7 2" xfId="1792"/>
    <cellStyle name="40% - Ênfase1 7 7 2 2" xfId="1793"/>
    <cellStyle name="40% - Ênfase1 7 7 2 2 2" xfId="1794"/>
    <cellStyle name="40% - Ênfase1 7 7 2 2 2 2" xfId="1795"/>
    <cellStyle name="40% - Ênfase1 7 7 2 2 3" xfId="1796"/>
    <cellStyle name="40% - Ênfase1 7 7 2 2 3 2" xfId="1797"/>
    <cellStyle name="40% - Ênfase1 7 7 2 2 4" xfId="1798"/>
    <cellStyle name="40% - Ênfase1 7 7 2 3" xfId="1799"/>
    <cellStyle name="40% - Ênfase1 7 7 2 3 2" xfId="1800"/>
    <cellStyle name="40% - Ênfase1 7 7 2 4" xfId="1801"/>
    <cellStyle name="40% - Ênfase1 7 7 2 4 2" xfId="1802"/>
    <cellStyle name="40% - Ênfase1 7 7 2 5" xfId="1803"/>
    <cellStyle name="40% - Ênfase1 7 7 2_RXO 2011" xfId="1804"/>
    <cellStyle name="40% - Ênfase1 7 7_24100" xfId="1805"/>
    <cellStyle name="40% - Ênfase1 7 8" xfId="1806"/>
    <cellStyle name="40% - Ênfase1 7 8 2" xfId="1807"/>
    <cellStyle name="40% - Ênfase1 7 8 2 2" xfId="1808"/>
    <cellStyle name="40% - Ênfase1 7 8 2 2 2" xfId="1809"/>
    <cellStyle name="40% - Ênfase1 7 8 2 2 2 2" xfId="1810"/>
    <cellStyle name="40% - Ênfase1 7 8 2 2 3" xfId="1811"/>
    <cellStyle name="40% - Ênfase1 7 8 2 2 3 2" xfId="1812"/>
    <cellStyle name="40% - Ênfase1 7 8 2 2 4" xfId="1813"/>
    <cellStyle name="40% - Ênfase1 7 8 2 3" xfId="1814"/>
    <cellStyle name="40% - Ênfase1 7 8 2 3 2" xfId="1815"/>
    <cellStyle name="40% - Ênfase1 7 8 2 4" xfId="1816"/>
    <cellStyle name="40% - Ênfase1 7 8 2 4 2" xfId="1817"/>
    <cellStyle name="40% - Ênfase1 7 8 2 5" xfId="1818"/>
    <cellStyle name="40% - Ênfase1 7 8 2_RXO 2011" xfId="1819"/>
    <cellStyle name="40% - Ênfase1 7 8_24100" xfId="1820"/>
    <cellStyle name="40% - Ênfase1 7 9" xfId="1821"/>
    <cellStyle name="40% - Ênfase1 7 9 2" xfId="1822"/>
    <cellStyle name="40% - Ênfase1 7 9 2 2" xfId="1823"/>
    <cellStyle name="40% - Ênfase1 7 9 2 2 2" xfId="1824"/>
    <cellStyle name="40% - Ênfase1 7 9 2 2 2 2" xfId="1825"/>
    <cellStyle name="40% - Ênfase1 7 9 2 2 3" xfId="1826"/>
    <cellStyle name="40% - Ênfase1 7 9 2 2 3 2" xfId="1827"/>
    <cellStyle name="40% - Ênfase1 7 9 2 2 4" xfId="1828"/>
    <cellStyle name="40% - Ênfase1 7 9 2 3" xfId="1829"/>
    <cellStyle name="40% - Ênfase1 7 9 2 3 2" xfId="1830"/>
    <cellStyle name="40% - Ênfase1 7 9 2 4" xfId="1831"/>
    <cellStyle name="40% - Ênfase1 7 9 2 4 2" xfId="1832"/>
    <cellStyle name="40% - Ênfase1 7 9 2 5" xfId="1833"/>
    <cellStyle name="40% - Ênfase1 7 9 2_RXO 2011" xfId="1834"/>
    <cellStyle name="40% - Ênfase1 7 9_24100" xfId="1835"/>
    <cellStyle name="40% - Ênfase1 7_AG-41 000" xfId="1836"/>
    <cellStyle name="40% - Ênfase1 8" xfId="1837"/>
    <cellStyle name="40% - Ênfase1 8 2" xfId="1838"/>
    <cellStyle name="40% - Ênfase1 8 2 2" xfId="1839"/>
    <cellStyle name="40% - Ênfase1 8_RXO 2011" xfId="1840"/>
    <cellStyle name="40% - Ênfase1 9" xfId="1841"/>
    <cellStyle name="40% - Ênfase1 9 2" xfId="1842"/>
    <cellStyle name="40% - Ênfase1 9 2 2" xfId="1843"/>
    <cellStyle name="40% - Ênfase1 9_RXO 2011" xfId="1844"/>
    <cellStyle name="40% - Ênfase2 10" xfId="1845"/>
    <cellStyle name="40% - Ênfase2 10 2" xfId="1846"/>
    <cellStyle name="40% - Ênfase2 10 2 2" xfId="1847"/>
    <cellStyle name="40% - Ênfase2 10 2 2 2" xfId="1848"/>
    <cellStyle name="40% - Ênfase2 10 2 3" xfId="1849"/>
    <cellStyle name="40% - Ênfase2 10 2 3 2" xfId="1850"/>
    <cellStyle name="40% - Ênfase2 10 2 4" xfId="1851"/>
    <cellStyle name="40% - Ênfase2 10 3" xfId="1852"/>
    <cellStyle name="40% - Ênfase2 10 3 2" xfId="1853"/>
    <cellStyle name="40% - Ênfase2 10 4" xfId="1854"/>
    <cellStyle name="40% - Ênfase2 10 4 2" xfId="1855"/>
    <cellStyle name="40% - Ênfase2 10 5" xfId="1856"/>
    <cellStyle name="40% - Ênfase2 10_RXO 2011" xfId="1857"/>
    <cellStyle name="40% - Ênfase2 11" xfId="1858"/>
    <cellStyle name="40% - Ênfase2 12" xfId="1859"/>
    <cellStyle name="40% - Ênfase2 2" xfId="1860"/>
    <cellStyle name="40% - Ênfase2 2 2" xfId="1861"/>
    <cellStyle name="40% - Ênfase2 2 2 2" xfId="1862"/>
    <cellStyle name="40% - Ênfase2 2 2 2 2" xfId="1863"/>
    <cellStyle name="40% - Ênfase2 2 2_RXO 2011" xfId="1864"/>
    <cellStyle name="40% - Ênfase2 2 3" xfId="1865"/>
    <cellStyle name="40% - Ênfase2 2 3 2" xfId="1866"/>
    <cellStyle name="40% - Ênfase2 2 3 2 2" xfId="1867"/>
    <cellStyle name="40% - Ênfase2 2 3_RXO 2011" xfId="1868"/>
    <cellStyle name="40% - Ênfase2 2 4" xfId="1869"/>
    <cellStyle name="40% - Ênfase2 2 4 2" xfId="1870"/>
    <cellStyle name="40% - Ênfase2 2 4 2 2" xfId="1871"/>
    <cellStyle name="40% - Ênfase2 2 4_RXO 2011" xfId="1872"/>
    <cellStyle name="40% - Ênfase2 2 5" xfId="1873"/>
    <cellStyle name="40% - Ênfase2 2 5 2" xfId="1874"/>
    <cellStyle name="40% - Ênfase2 2 5 2 2" xfId="1875"/>
    <cellStyle name="40% - Ênfase2 2 5_RXO 2011" xfId="1876"/>
    <cellStyle name="40% - Ênfase2 2 6" xfId="1877"/>
    <cellStyle name="40% - Ênfase2 2 6 2" xfId="1878"/>
    <cellStyle name="40% - Ênfase2 2 7" xfId="1879"/>
    <cellStyle name="40% - Ênfase2 2 7 2" xfId="1880"/>
    <cellStyle name="40% - Ênfase2 2_AG-41 000" xfId="1881"/>
    <cellStyle name="40% - Ênfase2 3" xfId="1882"/>
    <cellStyle name="40% - Ênfase2 3 2" xfId="1883"/>
    <cellStyle name="40% - Ênfase2 3 2 2" xfId="1884"/>
    <cellStyle name="40% - Ênfase2 3 2 2 2" xfId="1885"/>
    <cellStyle name="40% - Ênfase2 3 2_RXO 2011" xfId="1886"/>
    <cellStyle name="40% - Ênfase2 3 3" xfId="1887"/>
    <cellStyle name="40% - Ênfase2 3 3 2" xfId="1888"/>
    <cellStyle name="40% - Ênfase2 3 3 2 2" xfId="1889"/>
    <cellStyle name="40% - Ênfase2 3 3_RXO 2011" xfId="1890"/>
    <cellStyle name="40% - Ênfase2 3 4" xfId="1891"/>
    <cellStyle name="40% - Ênfase2 3 4 2" xfId="1892"/>
    <cellStyle name="40% - Ênfase2 3 4 2 2" xfId="1893"/>
    <cellStyle name="40% - Ênfase2 3 4_RXO 2011" xfId="1894"/>
    <cellStyle name="40% - Ênfase2 3 5" xfId="1895"/>
    <cellStyle name="40% - Ênfase2 3 5 2" xfId="1896"/>
    <cellStyle name="40% - Ênfase2 3 5 2 2" xfId="1897"/>
    <cellStyle name="40% - Ênfase2 3 5_RXO 2011" xfId="1898"/>
    <cellStyle name="40% - Ênfase2 3 6" xfId="1899"/>
    <cellStyle name="40% - Ênfase2 3 6 2" xfId="1900"/>
    <cellStyle name="40% - Ênfase2 3_AG-41 000" xfId="1901"/>
    <cellStyle name="40% - Ênfase2 4" xfId="1902"/>
    <cellStyle name="40% - Ênfase2 4 2" xfId="1903"/>
    <cellStyle name="40% - Ênfase2 4 2 2" xfId="1904"/>
    <cellStyle name="40% - Ênfase2 4 2 2 2" xfId="1905"/>
    <cellStyle name="40% - Ênfase2 4 2_RXO 2011" xfId="1906"/>
    <cellStyle name="40% - Ênfase2 4 3" xfId="1907"/>
    <cellStyle name="40% - Ênfase2 4 3 2" xfId="1908"/>
    <cellStyle name="40% - Ênfase2 4 3 2 2" xfId="1909"/>
    <cellStyle name="40% - Ênfase2 4 3_RXO 2011" xfId="1910"/>
    <cellStyle name="40% - Ênfase2 4 4" xfId="1911"/>
    <cellStyle name="40% - Ênfase2 4 4 2" xfId="1912"/>
    <cellStyle name="40% - Ênfase2 4 4 2 2" xfId="1913"/>
    <cellStyle name="40% - Ênfase2 4 4_RXO 2011" xfId="1914"/>
    <cellStyle name="40% - Ênfase2 4 5" xfId="1915"/>
    <cellStyle name="40% - Ênfase2 4 5 2" xfId="1916"/>
    <cellStyle name="40% - Ênfase2 4 5 2 2" xfId="1917"/>
    <cellStyle name="40% - Ênfase2 4 5_RXO 2011" xfId="1918"/>
    <cellStyle name="40% - Ênfase2 4 6" xfId="1919"/>
    <cellStyle name="40% - Ênfase2 4 6 2" xfId="1920"/>
    <cellStyle name="40% - Ênfase2 4_AG-41 000" xfId="1921"/>
    <cellStyle name="40% - Ênfase2 5" xfId="1922"/>
    <cellStyle name="40% - Ênfase2 5 2" xfId="1923"/>
    <cellStyle name="40% - Ênfase2 5 2 2" xfId="1924"/>
    <cellStyle name="40% - Ênfase2 5 2 2 2" xfId="1925"/>
    <cellStyle name="40% - Ênfase2 5 2_RXO 2011" xfId="1926"/>
    <cellStyle name="40% - Ênfase2 5 3" xfId="1927"/>
    <cellStyle name="40% - Ênfase2 5 3 2" xfId="1928"/>
    <cellStyle name="40% - Ênfase2 5 3 2 2" xfId="1929"/>
    <cellStyle name="40% - Ênfase2 5 3_RXO 2011" xfId="1930"/>
    <cellStyle name="40% - Ênfase2 5 4" xfId="1931"/>
    <cellStyle name="40% - Ênfase2 5 4 2" xfId="1932"/>
    <cellStyle name="40% - Ênfase2 5 4 2 2" xfId="1933"/>
    <cellStyle name="40% - Ênfase2 5 4_RXO 2011" xfId="1934"/>
    <cellStyle name="40% - Ênfase2 5 5" xfId="1935"/>
    <cellStyle name="40% - Ênfase2 5 5 2" xfId="1936"/>
    <cellStyle name="40% - Ênfase2 5 5 2 2" xfId="1937"/>
    <cellStyle name="40% - Ênfase2 5 5_RXO 2011" xfId="1938"/>
    <cellStyle name="40% - Ênfase2 5 6" xfId="1939"/>
    <cellStyle name="40% - Ênfase2 5 6 2" xfId="1940"/>
    <cellStyle name="40% - Ênfase2 5_AG-41 000" xfId="1941"/>
    <cellStyle name="40% - Ênfase2 6" xfId="1942"/>
    <cellStyle name="40% - Ênfase2 6 2" xfId="1943"/>
    <cellStyle name="40% - Ênfase2 6 2 2" xfId="1944"/>
    <cellStyle name="40% - Ênfase2 6_RXO 2011" xfId="1945"/>
    <cellStyle name="40% - Ênfase2 7" xfId="1946"/>
    <cellStyle name="40% - Ênfase2 7 10" xfId="1947"/>
    <cellStyle name="40% - Ênfase2 7 10 2" xfId="1948"/>
    <cellStyle name="40% - Ênfase2 7 10 2 2" xfId="1949"/>
    <cellStyle name="40% - Ênfase2 7 10 2 2 2" xfId="1950"/>
    <cellStyle name="40% - Ênfase2 7 10 2 2 2 2" xfId="1951"/>
    <cellStyle name="40% - Ênfase2 7 10 2 2 3" xfId="1952"/>
    <cellStyle name="40% - Ênfase2 7 10 2 2 3 2" xfId="1953"/>
    <cellStyle name="40% - Ênfase2 7 10 2 2 4" xfId="1954"/>
    <cellStyle name="40% - Ênfase2 7 10 2 3" xfId="1955"/>
    <cellStyle name="40% - Ênfase2 7 10 2 3 2" xfId="1956"/>
    <cellStyle name="40% - Ênfase2 7 10 2 4" xfId="1957"/>
    <cellStyle name="40% - Ênfase2 7 10 2 4 2" xfId="1958"/>
    <cellStyle name="40% - Ênfase2 7 10 2 5" xfId="1959"/>
    <cellStyle name="40% - Ênfase2 7 10 2_RXO 2011" xfId="1960"/>
    <cellStyle name="40% - Ênfase2 7 10_24100" xfId="1961"/>
    <cellStyle name="40% - Ênfase2 7 11" xfId="1962"/>
    <cellStyle name="40% - Ênfase2 7 11 2" xfId="1963"/>
    <cellStyle name="40% - Ênfase2 7 11 2 2" xfId="1964"/>
    <cellStyle name="40% - Ênfase2 7 11 2 2 2" xfId="1965"/>
    <cellStyle name="40% - Ênfase2 7 11 2 2 2 2" xfId="1966"/>
    <cellStyle name="40% - Ênfase2 7 11 2 2 3" xfId="1967"/>
    <cellStyle name="40% - Ênfase2 7 11 2 2 3 2" xfId="1968"/>
    <cellStyle name="40% - Ênfase2 7 11 2 2 4" xfId="1969"/>
    <cellStyle name="40% - Ênfase2 7 11 2 3" xfId="1970"/>
    <cellStyle name="40% - Ênfase2 7 11 2 3 2" xfId="1971"/>
    <cellStyle name="40% - Ênfase2 7 11 2 4" xfId="1972"/>
    <cellStyle name="40% - Ênfase2 7 11 2 4 2" xfId="1973"/>
    <cellStyle name="40% - Ênfase2 7 11 2 5" xfId="1974"/>
    <cellStyle name="40% - Ênfase2 7 11 2_RXO 2011" xfId="1975"/>
    <cellStyle name="40% - Ênfase2 7 11_24100" xfId="1976"/>
    <cellStyle name="40% - Ênfase2 7 12" xfId="1977"/>
    <cellStyle name="40% - Ênfase2 7 12 2" xfId="1978"/>
    <cellStyle name="40% - Ênfase2 7 2" xfId="1979"/>
    <cellStyle name="40% - Ênfase2 7 2 2" xfId="1980"/>
    <cellStyle name="40% - Ênfase2 7 2 2 2" xfId="1981"/>
    <cellStyle name="40% - Ênfase2 7 2 2 2 2" xfId="1982"/>
    <cellStyle name="40% - Ênfase2 7 2 2 2 2 2" xfId="1983"/>
    <cellStyle name="40% - Ênfase2 7 2 2 2 3" xfId="1984"/>
    <cellStyle name="40% - Ênfase2 7 2 2 2 3 2" xfId="1985"/>
    <cellStyle name="40% - Ênfase2 7 2 2 2 4" xfId="1986"/>
    <cellStyle name="40% - Ênfase2 7 2 2 3" xfId="1987"/>
    <cellStyle name="40% - Ênfase2 7 2 2 3 2" xfId="1988"/>
    <cellStyle name="40% - Ênfase2 7 2 2 4" xfId="1989"/>
    <cellStyle name="40% - Ênfase2 7 2 2 4 2" xfId="1990"/>
    <cellStyle name="40% - Ênfase2 7 2 2 5" xfId="1991"/>
    <cellStyle name="40% - Ênfase2 7 2 2_RXO 2011" xfId="1992"/>
    <cellStyle name="40% - Ênfase2 7 2_24100" xfId="1993"/>
    <cellStyle name="40% - Ênfase2 7 3" xfId="1994"/>
    <cellStyle name="40% - Ênfase2 7 3 2" xfId="1995"/>
    <cellStyle name="40% - Ênfase2 7 3 2 2" xfId="1996"/>
    <cellStyle name="40% - Ênfase2 7 3 2 2 2" xfId="1997"/>
    <cellStyle name="40% - Ênfase2 7 3 2 2 2 2" xfId="1998"/>
    <cellStyle name="40% - Ênfase2 7 3 2 2 3" xfId="1999"/>
    <cellStyle name="40% - Ênfase2 7 3 2 2 3 2" xfId="2000"/>
    <cellStyle name="40% - Ênfase2 7 3 2 2 4" xfId="2001"/>
    <cellStyle name="40% - Ênfase2 7 3 2 3" xfId="2002"/>
    <cellStyle name="40% - Ênfase2 7 3 2 3 2" xfId="2003"/>
    <cellStyle name="40% - Ênfase2 7 3 2 4" xfId="2004"/>
    <cellStyle name="40% - Ênfase2 7 3 2 4 2" xfId="2005"/>
    <cellStyle name="40% - Ênfase2 7 3 2 5" xfId="2006"/>
    <cellStyle name="40% - Ênfase2 7 3 2_RXO 2011" xfId="2007"/>
    <cellStyle name="40% - Ênfase2 7 3_24100" xfId="2008"/>
    <cellStyle name="40% - Ênfase2 7 4" xfId="2009"/>
    <cellStyle name="40% - Ênfase2 7 4 2" xfId="2010"/>
    <cellStyle name="40% - Ênfase2 7 4 2 2" xfId="2011"/>
    <cellStyle name="40% - Ênfase2 7 4 2 2 2" xfId="2012"/>
    <cellStyle name="40% - Ênfase2 7 4 2 2 2 2" xfId="2013"/>
    <cellStyle name="40% - Ênfase2 7 4 2 2 3" xfId="2014"/>
    <cellStyle name="40% - Ênfase2 7 4 2 2 3 2" xfId="2015"/>
    <cellStyle name="40% - Ênfase2 7 4 2 2 4" xfId="2016"/>
    <cellStyle name="40% - Ênfase2 7 4 2 3" xfId="2017"/>
    <cellStyle name="40% - Ênfase2 7 4 2 3 2" xfId="2018"/>
    <cellStyle name="40% - Ênfase2 7 4 2 4" xfId="2019"/>
    <cellStyle name="40% - Ênfase2 7 4 2 4 2" xfId="2020"/>
    <cellStyle name="40% - Ênfase2 7 4 2 5" xfId="2021"/>
    <cellStyle name="40% - Ênfase2 7 4 2_RXO 2011" xfId="2022"/>
    <cellStyle name="40% - Ênfase2 7 4_24100" xfId="2023"/>
    <cellStyle name="40% - Ênfase2 7 5" xfId="2024"/>
    <cellStyle name="40% - Ênfase2 7 5 2" xfId="2025"/>
    <cellStyle name="40% - Ênfase2 7 5 2 2" xfId="2026"/>
    <cellStyle name="40% - Ênfase2 7 5 2 2 2" xfId="2027"/>
    <cellStyle name="40% - Ênfase2 7 5 2 2 2 2" xfId="2028"/>
    <cellStyle name="40% - Ênfase2 7 5 2 2 3" xfId="2029"/>
    <cellStyle name="40% - Ênfase2 7 5 2 2 3 2" xfId="2030"/>
    <cellStyle name="40% - Ênfase2 7 5 2 2 4" xfId="2031"/>
    <cellStyle name="40% - Ênfase2 7 5 2 3" xfId="2032"/>
    <cellStyle name="40% - Ênfase2 7 5 2 3 2" xfId="2033"/>
    <cellStyle name="40% - Ênfase2 7 5 2 4" xfId="2034"/>
    <cellStyle name="40% - Ênfase2 7 5 2 4 2" xfId="2035"/>
    <cellStyle name="40% - Ênfase2 7 5 2 5" xfId="2036"/>
    <cellStyle name="40% - Ênfase2 7 5 2_RXO 2011" xfId="2037"/>
    <cellStyle name="40% - Ênfase2 7 5_24100" xfId="2038"/>
    <cellStyle name="40% - Ênfase2 7 6" xfId="2039"/>
    <cellStyle name="40% - Ênfase2 7 6 2" xfId="2040"/>
    <cellStyle name="40% - Ênfase2 7 6 2 2" xfId="2041"/>
    <cellStyle name="40% - Ênfase2 7 6 2 2 2" xfId="2042"/>
    <cellStyle name="40% - Ênfase2 7 6 2 2 2 2" xfId="2043"/>
    <cellStyle name="40% - Ênfase2 7 6 2 2 3" xfId="2044"/>
    <cellStyle name="40% - Ênfase2 7 6 2 2 3 2" xfId="2045"/>
    <cellStyle name="40% - Ênfase2 7 6 2 2 4" xfId="2046"/>
    <cellStyle name="40% - Ênfase2 7 6 2 3" xfId="2047"/>
    <cellStyle name="40% - Ênfase2 7 6 2 3 2" xfId="2048"/>
    <cellStyle name="40% - Ênfase2 7 6 2 4" xfId="2049"/>
    <cellStyle name="40% - Ênfase2 7 6 2 4 2" xfId="2050"/>
    <cellStyle name="40% - Ênfase2 7 6 2 5" xfId="2051"/>
    <cellStyle name="40% - Ênfase2 7 6 2_RXO 2011" xfId="2052"/>
    <cellStyle name="40% - Ênfase2 7 6_24100" xfId="2053"/>
    <cellStyle name="40% - Ênfase2 7 7" xfId="2054"/>
    <cellStyle name="40% - Ênfase2 7 7 2" xfId="2055"/>
    <cellStyle name="40% - Ênfase2 7 7 2 2" xfId="2056"/>
    <cellStyle name="40% - Ênfase2 7 7 2 2 2" xfId="2057"/>
    <cellStyle name="40% - Ênfase2 7 7 2 2 2 2" xfId="2058"/>
    <cellStyle name="40% - Ênfase2 7 7 2 2 3" xfId="2059"/>
    <cellStyle name="40% - Ênfase2 7 7 2 2 3 2" xfId="2060"/>
    <cellStyle name="40% - Ênfase2 7 7 2 2 4" xfId="2061"/>
    <cellStyle name="40% - Ênfase2 7 7 2 3" xfId="2062"/>
    <cellStyle name="40% - Ênfase2 7 7 2 3 2" xfId="2063"/>
    <cellStyle name="40% - Ênfase2 7 7 2 4" xfId="2064"/>
    <cellStyle name="40% - Ênfase2 7 7 2 4 2" xfId="2065"/>
    <cellStyle name="40% - Ênfase2 7 7 2 5" xfId="2066"/>
    <cellStyle name="40% - Ênfase2 7 7 2_RXO 2011" xfId="2067"/>
    <cellStyle name="40% - Ênfase2 7 7_24100" xfId="2068"/>
    <cellStyle name="40% - Ênfase2 7 8" xfId="2069"/>
    <cellStyle name="40% - Ênfase2 7 8 2" xfId="2070"/>
    <cellStyle name="40% - Ênfase2 7 8 2 2" xfId="2071"/>
    <cellStyle name="40% - Ênfase2 7 8 2 2 2" xfId="2072"/>
    <cellStyle name="40% - Ênfase2 7 8 2 2 2 2" xfId="2073"/>
    <cellStyle name="40% - Ênfase2 7 8 2 2 3" xfId="2074"/>
    <cellStyle name="40% - Ênfase2 7 8 2 2 3 2" xfId="2075"/>
    <cellStyle name="40% - Ênfase2 7 8 2 2 4" xfId="2076"/>
    <cellStyle name="40% - Ênfase2 7 8 2 3" xfId="2077"/>
    <cellStyle name="40% - Ênfase2 7 8 2 3 2" xfId="2078"/>
    <cellStyle name="40% - Ênfase2 7 8 2 4" xfId="2079"/>
    <cellStyle name="40% - Ênfase2 7 8 2 4 2" xfId="2080"/>
    <cellStyle name="40% - Ênfase2 7 8 2 5" xfId="2081"/>
    <cellStyle name="40% - Ênfase2 7 8 2_RXO 2011" xfId="2082"/>
    <cellStyle name="40% - Ênfase2 7 8_24100" xfId="2083"/>
    <cellStyle name="40% - Ênfase2 7 9" xfId="2084"/>
    <cellStyle name="40% - Ênfase2 7 9 2" xfId="2085"/>
    <cellStyle name="40% - Ênfase2 7 9 2 2" xfId="2086"/>
    <cellStyle name="40% - Ênfase2 7 9 2 2 2" xfId="2087"/>
    <cellStyle name="40% - Ênfase2 7 9 2 2 2 2" xfId="2088"/>
    <cellStyle name="40% - Ênfase2 7 9 2 2 3" xfId="2089"/>
    <cellStyle name="40% - Ênfase2 7 9 2 2 3 2" xfId="2090"/>
    <cellStyle name="40% - Ênfase2 7 9 2 2 4" xfId="2091"/>
    <cellStyle name="40% - Ênfase2 7 9 2 3" xfId="2092"/>
    <cellStyle name="40% - Ênfase2 7 9 2 3 2" xfId="2093"/>
    <cellStyle name="40% - Ênfase2 7 9 2 4" xfId="2094"/>
    <cellStyle name="40% - Ênfase2 7 9 2 4 2" xfId="2095"/>
    <cellStyle name="40% - Ênfase2 7 9 2 5" xfId="2096"/>
    <cellStyle name="40% - Ênfase2 7 9 2_RXO 2011" xfId="2097"/>
    <cellStyle name="40% - Ênfase2 7 9_24100" xfId="2098"/>
    <cellStyle name="40% - Ênfase2 7_AG-41 000" xfId="2099"/>
    <cellStyle name="40% - Ênfase2 8" xfId="2100"/>
    <cellStyle name="40% - Ênfase2 8 2" xfId="2101"/>
    <cellStyle name="40% - Ênfase2 8 2 2" xfId="2102"/>
    <cellStyle name="40% - Ênfase2 8_RXO 2011" xfId="2103"/>
    <cellStyle name="40% - Ênfase2 9" xfId="2104"/>
    <cellStyle name="40% - Ênfase2 9 2" xfId="2105"/>
    <cellStyle name="40% - Ênfase2 9 2 2" xfId="2106"/>
    <cellStyle name="40% - Ênfase2 9_RXO 2011" xfId="2107"/>
    <cellStyle name="40% - Ênfase3 10" xfId="2108"/>
    <cellStyle name="40% - Ênfase3 10 2" xfId="2109"/>
    <cellStyle name="40% - Ênfase3 10 2 2" xfId="2110"/>
    <cellStyle name="40% - Ênfase3 10 2 2 2" xfId="2111"/>
    <cellStyle name="40% - Ênfase3 10 2 3" xfId="2112"/>
    <cellStyle name="40% - Ênfase3 10 2 3 2" xfId="2113"/>
    <cellStyle name="40% - Ênfase3 10 2 4" xfId="2114"/>
    <cellStyle name="40% - Ênfase3 10 3" xfId="2115"/>
    <cellStyle name="40% - Ênfase3 10 3 2" xfId="2116"/>
    <cellStyle name="40% - Ênfase3 10 4" xfId="2117"/>
    <cellStyle name="40% - Ênfase3 10 4 2" xfId="2118"/>
    <cellStyle name="40% - Ênfase3 10 5" xfId="2119"/>
    <cellStyle name="40% - Ênfase3 10_RXO 2011" xfId="2120"/>
    <cellStyle name="40% - Ênfase3 11" xfId="2121"/>
    <cellStyle name="40% - Ênfase3 12" xfId="2122"/>
    <cellStyle name="40% - Ênfase3 2" xfId="2123"/>
    <cellStyle name="40% - Ênfase3 2 2" xfId="2124"/>
    <cellStyle name="40% - Ênfase3 2 2 2" xfId="2125"/>
    <cellStyle name="40% - Ênfase3 2 2 2 2" xfId="2126"/>
    <cellStyle name="40% - Ênfase3 2 2_RXO 2011" xfId="2127"/>
    <cellStyle name="40% - Ênfase3 2 3" xfId="2128"/>
    <cellStyle name="40% - Ênfase3 2 3 2" xfId="2129"/>
    <cellStyle name="40% - Ênfase3 2 3 2 2" xfId="2130"/>
    <cellStyle name="40% - Ênfase3 2 3_RXO 2011" xfId="2131"/>
    <cellStyle name="40% - Ênfase3 2 4" xfId="2132"/>
    <cellStyle name="40% - Ênfase3 2 4 2" xfId="2133"/>
    <cellStyle name="40% - Ênfase3 2 4 2 2" xfId="2134"/>
    <cellStyle name="40% - Ênfase3 2 4_RXO 2011" xfId="2135"/>
    <cellStyle name="40% - Ênfase3 2 5" xfId="2136"/>
    <cellStyle name="40% - Ênfase3 2 5 2" xfId="2137"/>
    <cellStyle name="40% - Ênfase3 2 5 2 2" xfId="2138"/>
    <cellStyle name="40% - Ênfase3 2 5_RXO 2011" xfId="2139"/>
    <cellStyle name="40% - Ênfase3 2 6" xfId="2140"/>
    <cellStyle name="40% - Ênfase3 2 6 2" xfId="2141"/>
    <cellStyle name="40% - Ênfase3 2 7" xfId="2142"/>
    <cellStyle name="40% - Ênfase3 2 7 2" xfId="2143"/>
    <cellStyle name="40% - Ênfase3 2_AG-41 000" xfId="2144"/>
    <cellStyle name="40% - Ênfase3 3" xfId="2145"/>
    <cellStyle name="40% - Ênfase3 3 2" xfId="2146"/>
    <cellStyle name="40% - Ênfase3 3 2 2" xfId="2147"/>
    <cellStyle name="40% - Ênfase3 3 2 2 2" xfId="2148"/>
    <cellStyle name="40% - Ênfase3 3 2_RXO 2011" xfId="2149"/>
    <cellStyle name="40% - Ênfase3 3 3" xfId="2150"/>
    <cellStyle name="40% - Ênfase3 3 3 2" xfId="2151"/>
    <cellStyle name="40% - Ênfase3 3 3 2 2" xfId="2152"/>
    <cellStyle name="40% - Ênfase3 3 3_RXO 2011" xfId="2153"/>
    <cellStyle name="40% - Ênfase3 3 4" xfId="2154"/>
    <cellStyle name="40% - Ênfase3 3 4 2" xfId="2155"/>
    <cellStyle name="40% - Ênfase3 3 4 2 2" xfId="2156"/>
    <cellStyle name="40% - Ênfase3 3 4_RXO 2011" xfId="2157"/>
    <cellStyle name="40% - Ênfase3 3 5" xfId="2158"/>
    <cellStyle name="40% - Ênfase3 3 5 2" xfId="2159"/>
    <cellStyle name="40% - Ênfase3 3 5 2 2" xfId="2160"/>
    <cellStyle name="40% - Ênfase3 3 5_RXO 2011" xfId="2161"/>
    <cellStyle name="40% - Ênfase3 3 6" xfId="2162"/>
    <cellStyle name="40% - Ênfase3 3 6 2" xfId="2163"/>
    <cellStyle name="40% - Ênfase3 3_AG-41 000" xfId="2164"/>
    <cellStyle name="40% - Ênfase3 4" xfId="2165"/>
    <cellStyle name="40% - Ênfase3 4 2" xfId="2166"/>
    <cellStyle name="40% - Ênfase3 4 2 2" xfId="2167"/>
    <cellStyle name="40% - Ênfase3 4 2 2 2" xfId="2168"/>
    <cellStyle name="40% - Ênfase3 4 2_RXO 2011" xfId="2169"/>
    <cellStyle name="40% - Ênfase3 4 3" xfId="2170"/>
    <cellStyle name="40% - Ênfase3 4 3 2" xfId="2171"/>
    <cellStyle name="40% - Ênfase3 4 3 2 2" xfId="2172"/>
    <cellStyle name="40% - Ênfase3 4 3_RXO 2011" xfId="2173"/>
    <cellStyle name="40% - Ênfase3 4 4" xfId="2174"/>
    <cellStyle name="40% - Ênfase3 4 4 2" xfId="2175"/>
    <cellStyle name="40% - Ênfase3 4 4 2 2" xfId="2176"/>
    <cellStyle name="40% - Ênfase3 4 4_RXO 2011" xfId="2177"/>
    <cellStyle name="40% - Ênfase3 4 5" xfId="2178"/>
    <cellStyle name="40% - Ênfase3 4 5 2" xfId="2179"/>
    <cellStyle name="40% - Ênfase3 4 5 2 2" xfId="2180"/>
    <cellStyle name="40% - Ênfase3 4 5_RXO 2011" xfId="2181"/>
    <cellStyle name="40% - Ênfase3 4 6" xfId="2182"/>
    <cellStyle name="40% - Ênfase3 4 6 2" xfId="2183"/>
    <cellStyle name="40% - Ênfase3 4_AG-41 000" xfId="2184"/>
    <cellStyle name="40% - Ênfase3 5" xfId="2185"/>
    <cellStyle name="40% - Ênfase3 5 2" xfId="2186"/>
    <cellStyle name="40% - Ênfase3 5 2 2" xfId="2187"/>
    <cellStyle name="40% - Ênfase3 5 2 2 2" xfId="2188"/>
    <cellStyle name="40% - Ênfase3 5 2_RXO 2011" xfId="2189"/>
    <cellStyle name="40% - Ênfase3 5 3" xfId="2190"/>
    <cellStyle name="40% - Ênfase3 5 3 2" xfId="2191"/>
    <cellStyle name="40% - Ênfase3 5 3 2 2" xfId="2192"/>
    <cellStyle name="40% - Ênfase3 5 3_RXO 2011" xfId="2193"/>
    <cellStyle name="40% - Ênfase3 5 4" xfId="2194"/>
    <cellStyle name="40% - Ênfase3 5 4 2" xfId="2195"/>
    <cellStyle name="40% - Ênfase3 5 4 2 2" xfId="2196"/>
    <cellStyle name="40% - Ênfase3 5 4_RXO 2011" xfId="2197"/>
    <cellStyle name="40% - Ênfase3 5 5" xfId="2198"/>
    <cellStyle name="40% - Ênfase3 5 5 2" xfId="2199"/>
    <cellStyle name="40% - Ênfase3 5 5 2 2" xfId="2200"/>
    <cellStyle name="40% - Ênfase3 5 5_RXO 2011" xfId="2201"/>
    <cellStyle name="40% - Ênfase3 5 6" xfId="2202"/>
    <cellStyle name="40% - Ênfase3 5 6 2" xfId="2203"/>
    <cellStyle name="40% - Ênfase3 5_AG-41 000" xfId="2204"/>
    <cellStyle name="40% - Ênfase3 6" xfId="2205"/>
    <cellStyle name="40% - Ênfase3 6 2" xfId="2206"/>
    <cellStyle name="40% - Ênfase3 6 2 2" xfId="2207"/>
    <cellStyle name="40% - Ênfase3 6_RXO 2011" xfId="2208"/>
    <cellStyle name="40% - Ênfase3 7" xfId="2209"/>
    <cellStyle name="40% - Ênfase3 7 10" xfId="2210"/>
    <cellStyle name="40% - Ênfase3 7 10 2" xfId="2211"/>
    <cellStyle name="40% - Ênfase3 7 10 2 2" xfId="2212"/>
    <cellStyle name="40% - Ênfase3 7 10 2 2 2" xfId="2213"/>
    <cellStyle name="40% - Ênfase3 7 10 2 2 2 2" xfId="2214"/>
    <cellStyle name="40% - Ênfase3 7 10 2 2 3" xfId="2215"/>
    <cellStyle name="40% - Ênfase3 7 10 2 2 3 2" xfId="2216"/>
    <cellStyle name="40% - Ênfase3 7 10 2 2 4" xfId="2217"/>
    <cellStyle name="40% - Ênfase3 7 10 2 3" xfId="2218"/>
    <cellStyle name="40% - Ênfase3 7 10 2 3 2" xfId="2219"/>
    <cellStyle name="40% - Ênfase3 7 10 2 4" xfId="2220"/>
    <cellStyle name="40% - Ênfase3 7 10 2 4 2" xfId="2221"/>
    <cellStyle name="40% - Ênfase3 7 10 2 5" xfId="2222"/>
    <cellStyle name="40% - Ênfase3 7 10 2_RXO 2011" xfId="2223"/>
    <cellStyle name="40% - Ênfase3 7 10_24100" xfId="2224"/>
    <cellStyle name="40% - Ênfase3 7 11" xfId="2225"/>
    <cellStyle name="40% - Ênfase3 7 11 2" xfId="2226"/>
    <cellStyle name="40% - Ênfase3 7 11 2 2" xfId="2227"/>
    <cellStyle name="40% - Ênfase3 7 11 2 2 2" xfId="2228"/>
    <cellStyle name="40% - Ênfase3 7 11 2 2 2 2" xfId="2229"/>
    <cellStyle name="40% - Ênfase3 7 11 2 2 3" xfId="2230"/>
    <cellStyle name="40% - Ênfase3 7 11 2 2 3 2" xfId="2231"/>
    <cellStyle name="40% - Ênfase3 7 11 2 2 4" xfId="2232"/>
    <cellStyle name="40% - Ênfase3 7 11 2 3" xfId="2233"/>
    <cellStyle name="40% - Ênfase3 7 11 2 3 2" xfId="2234"/>
    <cellStyle name="40% - Ênfase3 7 11 2 4" xfId="2235"/>
    <cellStyle name="40% - Ênfase3 7 11 2 4 2" xfId="2236"/>
    <cellStyle name="40% - Ênfase3 7 11 2 5" xfId="2237"/>
    <cellStyle name="40% - Ênfase3 7 11 2_RXO 2011" xfId="2238"/>
    <cellStyle name="40% - Ênfase3 7 11_24100" xfId="2239"/>
    <cellStyle name="40% - Ênfase3 7 12" xfId="2240"/>
    <cellStyle name="40% - Ênfase3 7 12 2" xfId="2241"/>
    <cellStyle name="40% - Ênfase3 7 2" xfId="2242"/>
    <cellStyle name="40% - Ênfase3 7 2 2" xfId="2243"/>
    <cellStyle name="40% - Ênfase3 7 2 2 2" xfId="2244"/>
    <cellStyle name="40% - Ênfase3 7 2 2 2 2" xfId="2245"/>
    <cellStyle name="40% - Ênfase3 7 2 2 2 2 2" xfId="2246"/>
    <cellStyle name="40% - Ênfase3 7 2 2 2 3" xfId="2247"/>
    <cellStyle name="40% - Ênfase3 7 2 2 2 3 2" xfId="2248"/>
    <cellStyle name="40% - Ênfase3 7 2 2 2 4" xfId="2249"/>
    <cellStyle name="40% - Ênfase3 7 2 2 3" xfId="2250"/>
    <cellStyle name="40% - Ênfase3 7 2 2 3 2" xfId="2251"/>
    <cellStyle name="40% - Ênfase3 7 2 2 4" xfId="2252"/>
    <cellStyle name="40% - Ênfase3 7 2 2 4 2" xfId="2253"/>
    <cellStyle name="40% - Ênfase3 7 2 2 5" xfId="2254"/>
    <cellStyle name="40% - Ênfase3 7 2 2_RXO 2011" xfId="2255"/>
    <cellStyle name="40% - Ênfase3 7 2_24100" xfId="2256"/>
    <cellStyle name="40% - Ênfase3 7 3" xfId="2257"/>
    <cellStyle name="40% - Ênfase3 7 3 2" xfId="2258"/>
    <cellStyle name="40% - Ênfase3 7 3 2 2" xfId="2259"/>
    <cellStyle name="40% - Ênfase3 7 3 2 2 2" xfId="2260"/>
    <cellStyle name="40% - Ênfase3 7 3 2 2 2 2" xfId="2261"/>
    <cellStyle name="40% - Ênfase3 7 3 2 2 3" xfId="2262"/>
    <cellStyle name="40% - Ênfase3 7 3 2 2 3 2" xfId="2263"/>
    <cellStyle name="40% - Ênfase3 7 3 2 2 4" xfId="2264"/>
    <cellStyle name="40% - Ênfase3 7 3 2 3" xfId="2265"/>
    <cellStyle name="40% - Ênfase3 7 3 2 3 2" xfId="2266"/>
    <cellStyle name="40% - Ênfase3 7 3 2 4" xfId="2267"/>
    <cellStyle name="40% - Ênfase3 7 3 2 4 2" xfId="2268"/>
    <cellStyle name="40% - Ênfase3 7 3 2 5" xfId="2269"/>
    <cellStyle name="40% - Ênfase3 7 3 2_RXO 2011" xfId="2270"/>
    <cellStyle name="40% - Ênfase3 7 3_24100" xfId="2271"/>
    <cellStyle name="40% - Ênfase3 7 4" xfId="2272"/>
    <cellStyle name="40% - Ênfase3 7 4 2" xfId="2273"/>
    <cellStyle name="40% - Ênfase3 7 4 2 2" xfId="2274"/>
    <cellStyle name="40% - Ênfase3 7 4 2 2 2" xfId="2275"/>
    <cellStyle name="40% - Ênfase3 7 4 2 2 2 2" xfId="2276"/>
    <cellStyle name="40% - Ênfase3 7 4 2 2 3" xfId="2277"/>
    <cellStyle name="40% - Ênfase3 7 4 2 2 3 2" xfId="2278"/>
    <cellStyle name="40% - Ênfase3 7 4 2 2 4" xfId="2279"/>
    <cellStyle name="40% - Ênfase3 7 4 2 3" xfId="2280"/>
    <cellStyle name="40% - Ênfase3 7 4 2 3 2" xfId="2281"/>
    <cellStyle name="40% - Ênfase3 7 4 2 4" xfId="2282"/>
    <cellStyle name="40% - Ênfase3 7 4 2 4 2" xfId="2283"/>
    <cellStyle name="40% - Ênfase3 7 4 2 5" xfId="2284"/>
    <cellStyle name="40% - Ênfase3 7 4 2_RXO 2011" xfId="2285"/>
    <cellStyle name="40% - Ênfase3 7 4_24100" xfId="2286"/>
    <cellStyle name="40% - Ênfase3 7 5" xfId="2287"/>
    <cellStyle name="40% - Ênfase3 7 5 2" xfId="2288"/>
    <cellStyle name="40% - Ênfase3 7 5 2 2" xfId="2289"/>
    <cellStyle name="40% - Ênfase3 7 5 2 2 2" xfId="2290"/>
    <cellStyle name="40% - Ênfase3 7 5 2 2 2 2" xfId="2291"/>
    <cellStyle name="40% - Ênfase3 7 5 2 2 3" xfId="2292"/>
    <cellStyle name="40% - Ênfase3 7 5 2 2 3 2" xfId="2293"/>
    <cellStyle name="40% - Ênfase3 7 5 2 2 4" xfId="2294"/>
    <cellStyle name="40% - Ênfase3 7 5 2 3" xfId="2295"/>
    <cellStyle name="40% - Ênfase3 7 5 2 3 2" xfId="2296"/>
    <cellStyle name="40% - Ênfase3 7 5 2 4" xfId="2297"/>
    <cellStyle name="40% - Ênfase3 7 5 2 4 2" xfId="2298"/>
    <cellStyle name="40% - Ênfase3 7 5 2 5" xfId="2299"/>
    <cellStyle name="40% - Ênfase3 7 5 2_RXO 2011" xfId="2300"/>
    <cellStyle name="40% - Ênfase3 7 5_24100" xfId="2301"/>
    <cellStyle name="40% - Ênfase3 7 6" xfId="2302"/>
    <cellStyle name="40% - Ênfase3 7 6 2" xfId="2303"/>
    <cellStyle name="40% - Ênfase3 7 6 2 2" xfId="2304"/>
    <cellStyle name="40% - Ênfase3 7 6 2 2 2" xfId="2305"/>
    <cellStyle name="40% - Ênfase3 7 6 2 2 2 2" xfId="2306"/>
    <cellStyle name="40% - Ênfase3 7 6 2 2 3" xfId="2307"/>
    <cellStyle name="40% - Ênfase3 7 6 2 2 3 2" xfId="2308"/>
    <cellStyle name="40% - Ênfase3 7 6 2 2 4" xfId="2309"/>
    <cellStyle name="40% - Ênfase3 7 6 2 3" xfId="2310"/>
    <cellStyle name="40% - Ênfase3 7 6 2 3 2" xfId="2311"/>
    <cellStyle name="40% - Ênfase3 7 6 2 4" xfId="2312"/>
    <cellStyle name="40% - Ênfase3 7 6 2 4 2" xfId="2313"/>
    <cellStyle name="40% - Ênfase3 7 6 2 5" xfId="2314"/>
    <cellStyle name="40% - Ênfase3 7 6 2_RXO 2011" xfId="2315"/>
    <cellStyle name="40% - Ênfase3 7 6_24100" xfId="2316"/>
    <cellStyle name="40% - Ênfase3 7 7" xfId="2317"/>
    <cellStyle name="40% - Ênfase3 7 7 2" xfId="2318"/>
    <cellStyle name="40% - Ênfase3 7 7 2 2" xfId="2319"/>
    <cellStyle name="40% - Ênfase3 7 7 2 2 2" xfId="2320"/>
    <cellStyle name="40% - Ênfase3 7 7 2 2 2 2" xfId="2321"/>
    <cellStyle name="40% - Ênfase3 7 7 2 2 3" xfId="2322"/>
    <cellStyle name="40% - Ênfase3 7 7 2 2 3 2" xfId="2323"/>
    <cellStyle name="40% - Ênfase3 7 7 2 2 4" xfId="2324"/>
    <cellStyle name="40% - Ênfase3 7 7 2 3" xfId="2325"/>
    <cellStyle name="40% - Ênfase3 7 7 2 3 2" xfId="2326"/>
    <cellStyle name="40% - Ênfase3 7 7 2 4" xfId="2327"/>
    <cellStyle name="40% - Ênfase3 7 7 2 4 2" xfId="2328"/>
    <cellStyle name="40% - Ênfase3 7 7 2 5" xfId="2329"/>
    <cellStyle name="40% - Ênfase3 7 7 2_RXO 2011" xfId="2330"/>
    <cellStyle name="40% - Ênfase3 7 7_24100" xfId="2331"/>
    <cellStyle name="40% - Ênfase3 7 8" xfId="2332"/>
    <cellStyle name="40% - Ênfase3 7 8 2" xfId="2333"/>
    <cellStyle name="40% - Ênfase3 7 8 2 2" xfId="2334"/>
    <cellStyle name="40% - Ênfase3 7 8 2 2 2" xfId="2335"/>
    <cellStyle name="40% - Ênfase3 7 8 2 2 2 2" xfId="2336"/>
    <cellStyle name="40% - Ênfase3 7 8 2 2 3" xfId="2337"/>
    <cellStyle name="40% - Ênfase3 7 8 2 2 3 2" xfId="2338"/>
    <cellStyle name="40% - Ênfase3 7 8 2 2 4" xfId="2339"/>
    <cellStyle name="40% - Ênfase3 7 8 2 3" xfId="2340"/>
    <cellStyle name="40% - Ênfase3 7 8 2 3 2" xfId="2341"/>
    <cellStyle name="40% - Ênfase3 7 8 2 4" xfId="2342"/>
    <cellStyle name="40% - Ênfase3 7 8 2 4 2" xfId="2343"/>
    <cellStyle name="40% - Ênfase3 7 8 2 5" xfId="2344"/>
    <cellStyle name="40% - Ênfase3 7 8 2_RXO 2011" xfId="2345"/>
    <cellStyle name="40% - Ênfase3 7 8_24100" xfId="2346"/>
    <cellStyle name="40% - Ênfase3 7 9" xfId="2347"/>
    <cellStyle name="40% - Ênfase3 7 9 2" xfId="2348"/>
    <cellStyle name="40% - Ênfase3 7 9 2 2" xfId="2349"/>
    <cellStyle name="40% - Ênfase3 7 9 2 2 2" xfId="2350"/>
    <cellStyle name="40% - Ênfase3 7 9 2 2 2 2" xfId="2351"/>
    <cellStyle name="40% - Ênfase3 7 9 2 2 3" xfId="2352"/>
    <cellStyle name="40% - Ênfase3 7 9 2 2 3 2" xfId="2353"/>
    <cellStyle name="40% - Ênfase3 7 9 2 2 4" xfId="2354"/>
    <cellStyle name="40% - Ênfase3 7 9 2 3" xfId="2355"/>
    <cellStyle name="40% - Ênfase3 7 9 2 3 2" xfId="2356"/>
    <cellStyle name="40% - Ênfase3 7 9 2 4" xfId="2357"/>
    <cellStyle name="40% - Ênfase3 7 9 2 4 2" xfId="2358"/>
    <cellStyle name="40% - Ênfase3 7 9 2 5" xfId="2359"/>
    <cellStyle name="40% - Ênfase3 7 9 2_RXO 2011" xfId="2360"/>
    <cellStyle name="40% - Ênfase3 7 9_24100" xfId="2361"/>
    <cellStyle name="40% - Ênfase3 7_AG-41 000" xfId="2362"/>
    <cellStyle name="40% - Ênfase3 8" xfId="2363"/>
    <cellStyle name="40% - Ênfase3 8 2" xfId="2364"/>
    <cellStyle name="40% - Ênfase3 8 2 2" xfId="2365"/>
    <cellStyle name="40% - Ênfase3 8_RXO 2011" xfId="2366"/>
    <cellStyle name="40% - Ênfase3 9" xfId="2367"/>
    <cellStyle name="40% - Ênfase3 9 2" xfId="2368"/>
    <cellStyle name="40% - Ênfase3 9 2 2" xfId="2369"/>
    <cellStyle name="40% - Ênfase3 9_RXO 2011" xfId="2370"/>
    <cellStyle name="40% - Ênfase4 10" xfId="2371"/>
    <cellStyle name="40% - Ênfase4 10 2" xfId="2372"/>
    <cellStyle name="40% - Ênfase4 10 2 2" xfId="2373"/>
    <cellStyle name="40% - Ênfase4 10 2 2 2" xfId="2374"/>
    <cellStyle name="40% - Ênfase4 10 2 3" xfId="2375"/>
    <cellStyle name="40% - Ênfase4 10 2 3 2" xfId="2376"/>
    <cellStyle name="40% - Ênfase4 10 2 4" xfId="2377"/>
    <cellStyle name="40% - Ênfase4 10 3" xfId="2378"/>
    <cellStyle name="40% - Ênfase4 10 3 2" xfId="2379"/>
    <cellStyle name="40% - Ênfase4 10 4" xfId="2380"/>
    <cellStyle name="40% - Ênfase4 10 4 2" xfId="2381"/>
    <cellStyle name="40% - Ênfase4 10 5" xfId="2382"/>
    <cellStyle name="40% - Ênfase4 10_RXO 2011" xfId="2383"/>
    <cellStyle name="40% - Ênfase4 11" xfId="2384"/>
    <cellStyle name="40% - Ênfase4 12" xfId="2385"/>
    <cellStyle name="40% - Ênfase4 2" xfId="2386"/>
    <cellStyle name="40% - Ênfase4 2 2" xfId="2387"/>
    <cellStyle name="40% - Ênfase4 2 2 2" xfId="2388"/>
    <cellStyle name="40% - Ênfase4 2 2 2 2" xfId="2389"/>
    <cellStyle name="40% - Ênfase4 2 2_RXO 2011" xfId="2390"/>
    <cellStyle name="40% - Ênfase4 2 3" xfId="2391"/>
    <cellStyle name="40% - Ênfase4 2 3 2" xfId="2392"/>
    <cellStyle name="40% - Ênfase4 2 3 2 2" xfId="2393"/>
    <cellStyle name="40% - Ênfase4 2 3_RXO 2011" xfId="2394"/>
    <cellStyle name="40% - Ênfase4 2 4" xfId="2395"/>
    <cellStyle name="40% - Ênfase4 2 4 2" xfId="2396"/>
    <cellStyle name="40% - Ênfase4 2 4 2 2" xfId="2397"/>
    <cellStyle name="40% - Ênfase4 2 4_RXO 2011" xfId="2398"/>
    <cellStyle name="40% - Ênfase4 2 5" xfId="2399"/>
    <cellStyle name="40% - Ênfase4 2 5 2" xfId="2400"/>
    <cellStyle name="40% - Ênfase4 2 5 2 2" xfId="2401"/>
    <cellStyle name="40% - Ênfase4 2 5_RXO 2011" xfId="2402"/>
    <cellStyle name="40% - Ênfase4 2 6" xfId="2403"/>
    <cellStyle name="40% - Ênfase4 2 6 2" xfId="2404"/>
    <cellStyle name="40% - Ênfase4 2 7" xfId="2405"/>
    <cellStyle name="40% - Ênfase4 2 7 2" xfId="2406"/>
    <cellStyle name="40% - Ênfase4 2_AG-41 000" xfId="2407"/>
    <cellStyle name="40% - Ênfase4 3" xfId="2408"/>
    <cellStyle name="40% - Ênfase4 3 2" xfId="2409"/>
    <cellStyle name="40% - Ênfase4 3 2 2" xfId="2410"/>
    <cellStyle name="40% - Ênfase4 3 2 2 2" xfId="2411"/>
    <cellStyle name="40% - Ênfase4 3 2_RXO 2011" xfId="2412"/>
    <cellStyle name="40% - Ênfase4 3 3" xfId="2413"/>
    <cellStyle name="40% - Ênfase4 3 3 2" xfId="2414"/>
    <cellStyle name="40% - Ênfase4 3 3 2 2" xfId="2415"/>
    <cellStyle name="40% - Ênfase4 3 3_RXO 2011" xfId="2416"/>
    <cellStyle name="40% - Ênfase4 3 4" xfId="2417"/>
    <cellStyle name="40% - Ênfase4 3 4 2" xfId="2418"/>
    <cellStyle name="40% - Ênfase4 3 4 2 2" xfId="2419"/>
    <cellStyle name="40% - Ênfase4 3 4_RXO 2011" xfId="2420"/>
    <cellStyle name="40% - Ênfase4 3 5" xfId="2421"/>
    <cellStyle name="40% - Ênfase4 3 5 2" xfId="2422"/>
    <cellStyle name="40% - Ênfase4 3 5 2 2" xfId="2423"/>
    <cellStyle name="40% - Ênfase4 3 5_RXO 2011" xfId="2424"/>
    <cellStyle name="40% - Ênfase4 3 6" xfId="2425"/>
    <cellStyle name="40% - Ênfase4 3 6 2" xfId="2426"/>
    <cellStyle name="40% - Ênfase4 3_AG-41 000" xfId="2427"/>
    <cellStyle name="40% - Ênfase4 4" xfId="2428"/>
    <cellStyle name="40% - Ênfase4 4 2" xfId="2429"/>
    <cellStyle name="40% - Ênfase4 4 2 2" xfId="2430"/>
    <cellStyle name="40% - Ênfase4 4 2 2 2" xfId="2431"/>
    <cellStyle name="40% - Ênfase4 4 2_RXO 2011" xfId="2432"/>
    <cellStyle name="40% - Ênfase4 4 3" xfId="2433"/>
    <cellStyle name="40% - Ênfase4 4 3 2" xfId="2434"/>
    <cellStyle name="40% - Ênfase4 4 3 2 2" xfId="2435"/>
    <cellStyle name="40% - Ênfase4 4 3_RXO 2011" xfId="2436"/>
    <cellStyle name="40% - Ênfase4 4 4" xfId="2437"/>
    <cellStyle name="40% - Ênfase4 4 4 2" xfId="2438"/>
    <cellStyle name="40% - Ênfase4 4 4 2 2" xfId="2439"/>
    <cellStyle name="40% - Ênfase4 4 4_RXO 2011" xfId="2440"/>
    <cellStyle name="40% - Ênfase4 4 5" xfId="2441"/>
    <cellStyle name="40% - Ênfase4 4 5 2" xfId="2442"/>
    <cellStyle name="40% - Ênfase4 4 5 2 2" xfId="2443"/>
    <cellStyle name="40% - Ênfase4 4 5_RXO 2011" xfId="2444"/>
    <cellStyle name="40% - Ênfase4 4 6" xfId="2445"/>
    <cellStyle name="40% - Ênfase4 4 6 2" xfId="2446"/>
    <cellStyle name="40% - Ênfase4 4_AG-41 000" xfId="2447"/>
    <cellStyle name="40% - Ênfase4 5" xfId="2448"/>
    <cellStyle name="40% - Ênfase4 5 2" xfId="2449"/>
    <cellStyle name="40% - Ênfase4 5 2 2" xfId="2450"/>
    <cellStyle name="40% - Ênfase4 5 2 2 2" xfId="2451"/>
    <cellStyle name="40% - Ênfase4 5 2_RXO 2011" xfId="2452"/>
    <cellStyle name="40% - Ênfase4 5 3" xfId="2453"/>
    <cellStyle name="40% - Ênfase4 5 3 2" xfId="2454"/>
    <cellStyle name="40% - Ênfase4 5 3 2 2" xfId="2455"/>
    <cellStyle name="40% - Ênfase4 5 3_RXO 2011" xfId="2456"/>
    <cellStyle name="40% - Ênfase4 5 4" xfId="2457"/>
    <cellStyle name="40% - Ênfase4 5 4 2" xfId="2458"/>
    <cellStyle name="40% - Ênfase4 5 4 2 2" xfId="2459"/>
    <cellStyle name="40% - Ênfase4 5 4_RXO 2011" xfId="2460"/>
    <cellStyle name="40% - Ênfase4 5 5" xfId="2461"/>
    <cellStyle name="40% - Ênfase4 5 5 2" xfId="2462"/>
    <cellStyle name="40% - Ênfase4 5 5 2 2" xfId="2463"/>
    <cellStyle name="40% - Ênfase4 5 5_RXO 2011" xfId="2464"/>
    <cellStyle name="40% - Ênfase4 5 6" xfId="2465"/>
    <cellStyle name="40% - Ênfase4 5 6 2" xfId="2466"/>
    <cellStyle name="40% - Ênfase4 5_AG-41 000" xfId="2467"/>
    <cellStyle name="40% - Ênfase4 6" xfId="2468"/>
    <cellStyle name="40% - Ênfase4 6 2" xfId="2469"/>
    <cellStyle name="40% - Ênfase4 6 2 2" xfId="2470"/>
    <cellStyle name="40% - Ênfase4 6_RXO 2011" xfId="2471"/>
    <cellStyle name="40% - Ênfase4 7" xfId="2472"/>
    <cellStyle name="40% - Ênfase4 7 10" xfId="2473"/>
    <cellStyle name="40% - Ênfase4 7 10 2" xfId="2474"/>
    <cellStyle name="40% - Ênfase4 7 10 2 2" xfId="2475"/>
    <cellStyle name="40% - Ênfase4 7 10 2 2 2" xfId="2476"/>
    <cellStyle name="40% - Ênfase4 7 10 2 2 2 2" xfId="2477"/>
    <cellStyle name="40% - Ênfase4 7 10 2 2 3" xfId="2478"/>
    <cellStyle name="40% - Ênfase4 7 10 2 2 3 2" xfId="2479"/>
    <cellStyle name="40% - Ênfase4 7 10 2 2 4" xfId="2480"/>
    <cellStyle name="40% - Ênfase4 7 10 2 3" xfId="2481"/>
    <cellStyle name="40% - Ênfase4 7 10 2 3 2" xfId="2482"/>
    <cellStyle name="40% - Ênfase4 7 10 2 4" xfId="2483"/>
    <cellStyle name="40% - Ênfase4 7 10 2 4 2" xfId="2484"/>
    <cellStyle name="40% - Ênfase4 7 10 2 5" xfId="2485"/>
    <cellStyle name="40% - Ênfase4 7 10 2_RXO 2011" xfId="2486"/>
    <cellStyle name="40% - Ênfase4 7 10_24100" xfId="2487"/>
    <cellStyle name="40% - Ênfase4 7 11" xfId="2488"/>
    <cellStyle name="40% - Ênfase4 7 11 2" xfId="2489"/>
    <cellStyle name="40% - Ênfase4 7 11 2 2" xfId="2490"/>
    <cellStyle name="40% - Ênfase4 7 11 2 2 2" xfId="2491"/>
    <cellStyle name="40% - Ênfase4 7 11 2 2 2 2" xfId="2492"/>
    <cellStyle name="40% - Ênfase4 7 11 2 2 3" xfId="2493"/>
    <cellStyle name="40% - Ênfase4 7 11 2 2 3 2" xfId="2494"/>
    <cellStyle name="40% - Ênfase4 7 11 2 2 4" xfId="2495"/>
    <cellStyle name="40% - Ênfase4 7 11 2 3" xfId="2496"/>
    <cellStyle name="40% - Ênfase4 7 11 2 3 2" xfId="2497"/>
    <cellStyle name="40% - Ênfase4 7 11 2 4" xfId="2498"/>
    <cellStyle name="40% - Ênfase4 7 11 2 4 2" xfId="2499"/>
    <cellStyle name="40% - Ênfase4 7 11 2 5" xfId="2500"/>
    <cellStyle name="40% - Ênfase4 7 11 2_RXO 2011" xfId="2501"/>
    <cellStyle name="40% - Ênfase4 7 11_24100" xfId="2502"/>
    <cellStyle name="40% - Ênfase4 7 12" xfId="2503"/>
    <cellStyle name="40% - Ênfase4 7 12 2" xfId="2504"/>
    <cellStyle name="40% - Ênfase4 7 2" xfId="2505"/>
    <cellStyle name="40% - Ênfase4 7 2 2" xfId="2506"/>
    <cellStyle name="40% - Ênfase4 7 2 2 2" xfId="2507"/>
    <cellStyle name="40% - Ênfase4 7 2 2 2 2" xfId="2508"/>
    <cellStyle name="40% - Ênfase4 7 2 2 2 2 2" xfId="2509"/>
    <cellStyle name="40% - Ênfase4 7 2 2 2 3" xfId="2510"/>
    <cellStyle name="40% - Ênfase4 7 2 2 2 3 2" xfId="2511"/>
    <cellStyle name="40% - Ênfase4 7 2 2 2 4" xfId="2512"/>
    <cellStyle name="40% - Ênfase4 7 2 2 3" xfId="2513"/>
    <cellStyle name="40% - Ênfase4 7 2 2 3 2" xfId="2514"/>
    <cellStyle name="40% - Ênfase4 7 2 2 4" xfId="2515"/>
    <cellStyle name="40% - Ênfase4 7 2 2 4 2" xfId="2516"/>
    <cellStyle name="40% - Ênfase4 7 2 2 5" xfId="2517"/>
    <cellStyle name="40% - Ênfase4 7 2 2_RXO 2011" xfId="2518"/>
    <cellStyle name="40% - Ênfase4 7 2_24100" xfId="2519"/>
    <cellStyle name="40% - Ênfase4 7 3" xfId="2520"/>
    <cellStyle name="40% - Ênfase4 7 3 2" xfId="2521"/>
    <cellStyle name="40% - Ênfase4 7 3 2 2" xfId="2522"/>
    <cellStyle name="40% - Ênfase4 7 3 2 2 2" xfId="2523"/>
    <cellStyle name="40% - Ênfase4 7 3 2 2 2 2" xfId="2524"/>
    <cellStyle name="40% - Ênfase4 7 3 2 2 3" xfId="2525"/>
    <cellStyle name="40% - Ênfase4 7 3 2 2 3 2" xfId="2526"/>
    <cellStyle name="40% - Ênfase4 7 3 2 2 4" xfId="2527"/>
    <cellStyle name="40% - Ênfase4 7 3 2 3" xfId="2528"/>
    <cellStyle name="40% - Ênfase4 7 3 2 3 2" xfId="2529"/>
    <cellStyle name="40% - Ênfase4 7 3 2 4" xfId="2530"/>
    <cellStyle name="40% - Ênfase4 7 3 2 4 2" xfId="2531"/>
    <cellStyle name="40% - Ênfase4 7 3 2 5" xfId="2532"/>
    <cellStyle name="40% - Ênfase4 7 3 2_RXO 2011" xfId="2533"/>
    <cellStyle name="40% - Ênfase4 7 3_24100" xfId="2534"/>
    <cellStyle name="40% - Ênfase4 7 4" xfId="2535"/>
    <cellStyle name="40% - Ênfase4 7 4 2" xfId="2536"/>
    <cellStyle name="40% - Ênfase4 7 4 2 2" xfId="2537"/>
    <cellStyle name="40% - Ênfase4 7 4 2 2 2" xfId="2538"/>
    <cellStyle name="40% - Ênfase4 7 4 2 2 2 2" xfId="2539"/>
    <cellStyle name="40% - Ênfase4 7 4 2 2 3" xfId="2540"/>
    <cellStyle name="40% - Ênfase4 7 4 2 2 3 2" xfId="2541"/>
    <cellStyle name="40% - Ênfase4 7 4 2 2 4" xfId="2542"/>
    <cellStyle name="40% - Ênfase4 7 4 2 3" xfId="2543"/>
    <cellStyle name="40% - Ênfase4 7 4 2 3 2" xfId="2544"/>
    <cellStyle name="40% - Ênfase4 7 4 2 4" xfId="2545"/>
    <cellStyle name="40% - Ênfase4 7 4 2 4 2" xfId="2546"/>
    <cellStyle name="40% - Ênfase4 7 4 2 5" xfId="2547"/>
    <cellStyle name="40% - Ênfase4 7 4 2_RXO 2011" xfId="2548"/>
    <cellStyle name="40% - Ênfase4 7 4_24100" xfId="2549"/>
    <cellStyle name="40% - Ênfase4 7 5" xfId="2550"/>
    <cellStyle name="40% - Ênfase4 7 5 2" xfId="2551"/>
    <cellStyle name="40% - Ênfase4 7 5 2 2" xfId="2552"/>
    <cellStyle name="40% - Ênfase4 7 5 2 2 2" xfId="2553"/>
    <cellStyle name="40% - Ênfase4 7 5 2 2 2 2" xfId="2554"/>
    <cellStyle name="40% - Ênfase4 7 5 2 2 3" xfId="2555"/>
    <cellStyle name="40% - Ênfase4 7 5 2 2 3 2" xfId="2556"/>
    <cellStyle name="40% - Ênfase4 7 5 2 2 4" xfId="2557"/>
    <cellStyle name="40% - Ênfase4 7 5 2 3" xfId="2558"/>
    <cellStyle name="40% - Ênfase4 7 5 2 3 2" xfId="2559"/>
    <cellStyle name="40% - Ênfase4 7 5 2 4" xfId="2560"/>
    <cellStyle name="40% - Ênfase4 7 5 2 4 2" xfId="2561"/>
    <cellStyle name="40% - Ênfase4 7 5 2 5" xfId="2562"/>
    <cellStyle name="40% - Ênfase4 7 5 2_RXO 2011" xfId="2563"/>
    <cellStyle name="40% - Ênfase4 7 5_24100" xfId="2564"/>
    <cellStyle name="40% - Ênfase4 7 6" xfId="2565"/>
    <cellStyle name="40% - Ênfase4 7 6 2" xfId="2566"/>
    <cellStyle name="40% - Ênfase4 7 6 2 2" xfId="2567"/>
    <cellStyle name="40% - Ênfase4 7 6 2 2 2" xfId="2568"/>
    <cellStyle name="40% - Ênfase4 7 6 2 2 2 2" xfId="2569"/>
    <cellStyle name="40% - Ênfase4 7 6 2 2 3" xfId="2570"/>
    <cellStyle name="40% - Ênfase4 7 6 2 2 3 2" xfId="2571"/>
    <cellStyle name="40% - Ênfase4 7 6 2 2 4" xfId="2572"/>
    <cellStyle name="40% - Ênfase4 7 6 2 3" xfId="2573"/>
    <cellStyle name="40% - Ênfase4 7 6 2 3 2" xfId="2574"/>
    <cellStyle name="40% - Ênfase4 7 6 2 4" xfId="2575"/>
    <cellStyle name="40% - Ênfase4 7 6 2 4 2" xfId="2576"/>
    <cellStyle name="40% - Ênfase4 7 6 2 5" xfId="2577"/>
    <cellStyle name="40% - Ênfase4 7 6 2_RXO 2011" xfId="2578"/>
    <cellStyle name="40% - Ênfase4 7 6_24100" xfId="2579"/>
    <cellStyle name="40% - Ênfase4 7 7" xfId="2580"/>
    <cellStyle name="40% - Ênfase4 7 7 2" xfId="2581"/>
    <cellStyle name="40% - Ênfase4 7 7 2 2" xfId="2582"/>
    <cellStyle name="40% - Ênfase4 7 7 2 2 2" xfId="2583"/>
    <cellStyle name="40% - Ênfase4 7 7 2 2 2 2" xfId="2584"/>
    <cellStyle name="40% - Ênfase4 7 7 2 2 3" xfId="2585"/>
    <cellStyle name="40% - Ênfase4 7 7 2 2 3 2" xfId="2586"/>
    <cellStyle name="40% - Ênfase4 7 7 2 2 4" xfId="2587"/>
    <cellStyle name="40% - Ênfase4 7 7 2 3" xfId="2588"/>
    <cellStyle name="40% - Ênfase4 7 7 2 3 2" xfId="2589"/>
    <cellStyle name="40% - Ênfase4 7 7 2 4" xfId="2590"/>
    <cellStyle name="40% - Ênfase4 7 7 2 4 2" xfId="2591"/>
    <cellStyle name="40% - Ênfase4 7 7 2 5" xfId="2592"/>
    <cellStyle name="40% - Ênfase4 7 7 2_RXO 2011" xfId="2593"/>
    <cellStyle name="40% - Ênfase4 7 7_24100" xfId="2594"/>
    <cellStyle name="40% - Ênfase4 7 8" xfId="2595"/>
    <cellStyle name="40% - Ênfase4 7 8 2" xfId="2596"/>
    <cellStyle name="40% - Ênfase4 7 8 2 2" xfId="2597"/>
    <cellStyle name="40% - Ênfase4 7 8 2 2 2" xfId="2598"/>
    <cellStyle name="40% - Ênfase4 7 8 2 2 2 2" xfId="2599"/>
    <cellStyle name="40% - Ênfase4 7 8 2 2 3" xfId="2600"/>
    <cellStyle name="40% - Ênfase4 7 8 2 2 3 2" xfId="2601"/>
    <cellStyle name="40% - Ênfase4 7 8 2 2 4" xfId="2602"/>
    <cellStyle name="40% - Ênfase4 7 8 2 3" xfId="2603"/>
    <cellStyle name="40% - Ênfase4 7 8 2 3 2" xfId="2604"/>
    <cellStyle name="40% - Ênfase4 7 8 2 4" xfId="2605"/>
    <cellStyle name="40% - Ênfase4 7 8 2 4 2" xfId="2606"/>
    <cellStyle name="40% - Ênfase4 7 8 2 5" xfId="2607"/>
    <cellStyle name="40% - Ênfase4 7 8 2_RXO 2011" xfId="2608"/>
    <cellStyle name="40% - Ênfase4 7 8_24100" xfId="2609"/>
    <cellStyle name="40% - Ênfase4 7 9" xfId="2610"/>
    <cellStyle name="40% - Ênfase4 7 9 2" xfId="2611"/>
    <cellStyle name="40% - Ênfase4 7 9 2 2" xfId="2612"/>
    <cellStyle name="40% - Ênfase4 7 9 2 2 2" xfId="2613"/>
    <cellStyle name="40% - Ênfase4 7 9 2 2 2 2" xfId="2614"/>
    <cellStyle name="40% - Ênfase4 7 9 2 2 3" xfId="2615"/>
    <cellStyle name="40% - Ênfase4 7 9 2 2 3 2" xfId="2616"/>
    <cellStyle name="40% - Ênfase4 7 9 2 2 4" xfId="2617"/>
    <cellStyle name="40% - Ênfase4 7 9 2 3" xfId="2618"/>
    <cellStyle name="40% - Ênfase4 7 9 2 3 2" xfId="2619"/>
    <cellStyle name="40% - Ênfase4 7 9 2 4" xfId="2620"/>
    <cellStyle name="40% - Ênfase4 7 9 2 4 2" xfId="2621"/>
    <cellStyle name="40% - Ênfase4 7 9 2 5" xfId="2622"/>
    <cellStyle name="40% - Ênfase4 7 9 2_RXO 2011" xfId="2623"/>
    <cellStyle name="40% - Ênfase4 7 9_24100" xfId="2624"/>
    <cellStyle name="40% - Ênfase4 7_AG-41 000" xfId="2625"/>
    <cellStyle name="40% - Ênfase4 8" xfId="2626"/>
    <cellStyle name="40% - Ênfase4 8 2" xfId="2627"/>
    <cellStyle name="40% - Ênfase4 8 2 2" xfId="2628"/>
    <cellStyle name="40% - Ênfase4 8_RXO 2011" xfId="2629"/>
    <cellStyle name="40% - Ênfase4 9" xfId="2630"/>
    <cellStyle name="40% - Ênfase4 9 2" xfId="2631"/>
    <cellStyle name="40% - Ênfase4 9 2 2" xfId="2632"/>
    <cellStyle name="40% - Ênfase4 9_RXO 2011" xfId="2633"/>
    <cellStyle name="40% - Ênfase5 10" xfId="2634"/>
    <cellStyle name="40% - Ênfase5 10 2" xfId="2635"/>
    <cellStyle name="40% - Ênfase5 10 2 2" xfId="2636"/>
    <cellStyle name="40% - Ênfase5 10 2 2 2" xfId="2637"/>
    <cellStyle name="40% - Ênfase5 10 2 3" xfId="2638"/>
    <cellStyle name="40% - Ênfase5 10 2 3 2" xfId="2639"/>
    <cellStyle name="40% - Ênfase5 10 2 4" xfId="2640"/>
    <cellStyle name="40% - Ênfase5 10 3" xfId="2641"/>
    <cellStyle name="40% - Ênfase5 10 3 2" xfId="2642"/>
    <cellStyle name="40% - Ênfase5 10 4" xfId="2643"/>
    <cellStyle name="40% - Ênfase5 10 4 2" xfId="2644"/>
    <cellStyle name="40% - Ênfase5 10 5" xfId="2645"/>
    <cellStyle name="40% - Ênfase5 10_RXO 2011" xfId="2646"/>
    <cellStyle name="40% - Ênfase5 11" xfId="2647"/>
    <cellStyle name="40% - Ênfase5 12" xfId="2648"/>
    <cellStyle name="40% - Ênfase5 2" xfId="2649"/>
    <cellStyle name="40% - Ênfase5 2 2" xfId="2650"/>
    <cellStyle name="40% - Ênfase5 2 2 2" xfId="2651"/>
    <cellStyle name="40% - Ênfase5 2 2 2 2" xfId="2652"/>
    <cellStyle name="40% - Ênfase5 2 2_RXO 2011" xfId="2653"/>
    <cellStyle name="40% - Ênfase5 2 3" xfId="2654"/>
    <cellStyle name="40% - Ênfase5 2 3 2" xfId="2655"/>
    <cellStyle name="40% - Ênfase5 2 3 2 2" xfId="2656"/>
    <cellStyle name="40% - Ênfase5 2 3_RXO 2011" xfId="2657"/>
    <cellStyle name="40% - Ênfase5 2 4" xfId="2658"/>
    <cellStyle name="40% - Ênfase5 2 4 2" xfId="2659"/>
    <cellStyle name="40% - Ênfase5 2 4 2 2" xfId="2660"/>
    <cellStyle name="40% - Ênfase5 2 4_RXO 2011" xfId="2661"/>
    <cellStyle name="40% - Ênfase5 2 5" xfId="2662"/>
    <cellStyle name="40% - Ênfase5 2 5 2" xfId="2663"/>
    <cellStyle name="40% - Ênfase5 2 5 2 2" xfId="2664"/>
    <cellStyle name="40% - Ênfase5 2 5_RXO 2011" xfId="2665"/>
    <cellStyle name="40% - Ênfase5 2 6" xfId="2666"/>
    <cellStyle name="40% - Ênfase5 2 6 2" xfId="2667"/>
    <cellStyle name="40% - Ênfase5 2 7" xfId="2668"/>
    <cellStyle name="40% - Ênfase5 2 7 2" xfId="2669"/>
    <cellStyle name="40% - Ênfase5 2_AG-41 000" xfId="2670"/>
    <cellStyle name="40% - Ênfase5 3" xfId="2671"/>
    <cellStyle name="40% - Ênfase5 3 2" xfId="2672"/>
    <cellStyle name="40% - Ênfase5 3 2 2" xfId="2673"/>
    <cellStyle name="40% - Ênfase5 3 2 2 2" xfId="2674"/>
    <cellStyle name="40% - Ênfase5 3 2_RXO 2011" xfId="2675"/>
    <cellStyle name="40% - Ênfase5 3 3" xfId="2676"/>
    <cellStyle name="40% - Ênfase5 3 3 2" xfId="2677"/>
    <cellStyle name="40% - Ênfase5 3 3 2 2" xfId="2678"/>
    <cellStyle name="40% - Ênfase5 3 3_RXO 2011" xfId="2679"/>
    <cellStyle name="40% - Ênfase5 3 4" xfId="2680"/>
    <cellStyle name="40% - Ênfase5 3 4 2" xfId="2681"/>
    <cellStyle name="40% - Ênfase5 3 4 2 2" xfId="2682"/>
    <cellStyle name="40% - Ênfase5 3 4_RXO 2011" xfId="2683"/>
    <cellStyle name="40% - Ênfase5 3 5" xfId="2684"/>
    <cellStyle name="40% - Ênfase5 3 5 2" xfId="2685"/>
    <cellStyle name="40% - Ênfase5 3 5 2 2" xfId="2686"/>
    <cellStyle name="40% - Ênfase5 3 5_RXO 2011" xfId="2687"/>
    <cellStyle name="40% - Ênfase5 3 6" xfId="2688"/>
    <cellStyle name="40% - Ênfase5 3 6 2" xfId="2689"/>
    <cellStyle name="40% - Ênfase5 3_AG-41 000" xfId="2690"/>
    <cellStyle name="40% - Ênfase5 4" xfId="2691"/>
    <cellStyle name="40% - Ênfase5 4 2" xfId="2692"/>
    <cellStyle name="40% - Ênfase5 4 2 2" xfId="2693"/>
    <cellStyle name="40% - Ênfase5 4 2 2 2" xfId="2694"/>
    <cellStyle name="40% - Ênfase5 4 2_RXO 2011" xfId="2695"/>
    <cellStyle name="40% - Ênfase5 4 3" xfId="2696"/>
    <cellStyle name="40% - Ênfase5 4 3 2" xfId="2697"/>
    <cellStyle name="40% - Ênfase5 4 3 2 2" xfId="2698"/>
    <cellStyle name="40% - Ênfase5 4 3_RXO 2011" xfId="2699"/>
    <cellStyle name="40% - Ênfase5 4 4" xfId="2700"/>
    <cellStyle name="40% - Ênfase5 4 4 2" xfId="2701"/>
    <cellStyle name="40% - Ênfase5 4 4 2 2" xfId="2702"/>
    <cellStyle name="40% - Ênfase5 4 4_RXO 2011" xfId="2703"/>
    <cellStyle name="40% - Ênfase5 4 5" xfId="2704"/>
    <cellStyle name="40% - Ênfase5 4 5 2" xfId="2705"/>
    <cellStyle name="40% - Ênfase5 4 5 2 2" xfId="2706"/>
    <cellStyle name="40% - Ênfase5 4 5_RXO 2011" xfId="2707"/>
    <cellStyle name="40% - Ênfase5 4 6" xfId="2708"/>
    <cellStyle name="40% - Ênfase5 4 6 2" xfId="2709"/>
    <cellStyle name="40% - Ênfase5 4_AG-41 000" xfId="2710"/>
    <cellStyle name="40% - Ênfase5 5" xfId="2711"/>
    <cellStyle name="40% - Ênfase5 5 2" xfId="2712"/>
    <cellStyle name="40% - Ênfase5 5 2 2" xfId="2713"/>
    <cellStyle name="40% - Ênfase5 5 2 2 2" xfId="2714"/>
    <cellStyle name="40% - Ênfase5 5 2_RXO 2011" xfId="2715"/>
    <cellStyle name="40% - Ênfase5 5 3" xfId="2716"/>
    <cellStyle name="40% - Ênfase5 5 3 2" xfId="2717"/>
    <cellStyle name="40% - Ênfase5 5 3 2 2" xfId="2718"/>
    <cellStyle name="40% - Ênfase5 5 3_RXO 2011" xfId="2719"/>
    <cellStyle name="40% - Ênfase5 5 4" xfId="2720"/>
    <cellStyle name="40% - Ênfase5 5 4 2" xfId="2721"/>
    <cellStyle name="40% - Ênfase5 5 4 2 2" xfId="2722"/>
    <cellStyle name="40% - Ênfase5 5 4_RXO 2011" xfId="2723"/>
    <cellStyle name="40% - Ênfase5 5 5" xfId="2724"/>
    <cellStyle name="40% - Ênfase5 5 5 2" xfId="2725"/>
    <cellStyle name="40% - Ênfase5 5 5 2 2" xfId="2726"/>
    <cellStyle name="40% - Ênfase5 5 5_RXO 2011" xfId="2727"/>
    <cellStyle name="40% - Ênfase5 5 6" xfId="2728"/>
    <cellStyle name="40% - Ênfase5 5 6 2" xfId="2729"/>
    <cellStyle name="40% - Ênfase5 5_AG-41 000" xfId="2730"/>
    <cellStyle name="40% - Ênfase5 6" xfId="2731"/>
    <cellStyle name="40% - Ênfase5 6 2" xfId="2732"/>
    <cellStyle name="40% - Ênfase5 6 2 2" xfId="2733"/>
    <cellStyle name="40% - Ênfase5 6_RXO 2011" xfId="2734"/>
    <cellStyle name="40% - Ênfase5 7" xfId="2735"/>
    <cellStyle name="40% - Ênfase5 7 10" xfId="2736"/>
    <cellStyle name="40% - Ênfase5 7 10 2" xfId="2737"/>
    <cellStyle name="40% - Ênfase5 7 10 2 2" xfId="2738"/>
    <cellStyle name="40% - Ênfase5 7 10 2 2 2" xfId="2739"/>
    <cellStyle name="40% - Ênfase5 7 10 2 2 2 2" xfId="2740"/>
    <cellStyle name="40% - Ênfase5 7 10 2 2 3" xfId="2741"/>
    <cellStyle name="40% - Ênfase5 7 10 2 2 3 2" xfId="2742"/>
    <cellStyle name="40% - Ênfase5 7 10 2 2 4" xfId="2743"/>
    <cellStyle name="40% - Ênfase5 7 10 2 3" xfId="2744"/>
    <cellStyle name="40% - Ênfase5 7 10 2 3 2" xfId="2745"/>
    <cellStyle name="40% - Ênfase5 7 10 2 4" xfId="2746"/>
    <cellStyle name="40% - Ênfase5 7 10 2 4 2" xfId="2747"/>
    <cellStyle name="40% - Ênfase5 7 10 2 5" xfId="2748"/>
    <cellStyle name="40% - Ênfase5 7 10 2_RXO 2011" xfId="2749"/>
    <cellStyle name="40% - Ênfase5 7 10_24100" xfId="2750"/>
    <cellStyle name="40% - Ênfase5 7 11" xfId="2751"/>
    <cellStyle name="40% - Ênfase5 7 11 2" xfId="2752"/>
    <cellStyle name="40% - Ênfase5 7 11 2 2" xfId="2753"/>
    <cellStyle name="40% - Ênfase5 7 11 2 2 2" xfId="2754"/>
    <cellStyle name="40% - Ênfase5 7 11 2 2 2 2" xfId="2755"/>
    <cellStyle name="40% - Ênfase5 7 11 2 2 3" xfId="2756"/>
    <cellStyle name="40% - Ênfase5 7 11 2 2 3 2" xfId="2757"/>
    <cellStyle name="40% - Ênfase5 7 11 2 2 4" xfId="2758"/>
    <cellStyle name="40% - Ênfase5 7 11 2 3" xfId="2759"/>
    <cellStyle name="40% - Ênfase5 7 11 2 3 2" xfId="2760"/>
    <cellStyle name="40% - Ênfase5 7 11 2 4" xfId="2761"/>
    <cellStyle name="40% - Ênfase5 7 11 2 4 2" xfId="2762"/>
    <cellStyle name="40% - Ênfase5 7 11 2 5" xfId="2763"/>
    <cellStyle name="40% - Ênfase5 7 11 2_RXO 2011" xfId="2764"/>
    <cellStyle name="40% - Ênfase5 7 11_24100" xfId="2765"/>
    <cellStyle name="40% - Ênfase5 7 12" xfId="2766"/>
    <cellStyle name="40% - Ênfase5 7 12 2" xfId="2767"/>
    <cellStyle name="40% - Ênfase5 7 2" xfId="2768"/>
    <cellStyle name="40% - Ênfase5 7 2 2" xfId="2769"/>
    <cellStyle name="40% - Ênfase5 7 2 2 2" xfId="2770"/>
    <cellStyle name="40% - Ênfase5 7 2 2 2 2" xfId="2771"/>
    <cellStyle name="40% - Ênfase5 7 2 2 2 2 2" xfId="2772"/>
    <cellStyle name="40% - Ênfase5 7 2 2 2 3" xfId="2773"/>
    <cellStyle name="40% - Ênfase5 7 2 2 2 3 2" xfId="2774"/>
    <cellStyle name="40% - Ênfase5 7 2 2 2 4" xfId="2775"/>
    <cellStyle name="40% - Ênfase5 7 2 2 3" xfId="2776"/>
    <cellStyle name="40% - Ênfase5 7 2 2 3 2" xfId="2777"/>
    <cellStyle name="40% - Ênfase5 7 2 2 4" xfId="2778"/>
    <cellStyle name="40% - Ênfase5 7 2 2 4 2" xfId="2779"/>
    <cellStyle name="40% - Ênfase5 7 2 2 5" xfId="2780"/>
    <cellStyle name="40% - Ênfase5 7 2 2_RXO 2011" xfId="2781"/>
    <cellStyle name="40% - Ênfase5 7 2_24100" xfId="2782"/>
    <cellStyle name="40% - Ênfase5 7 3" xfId="2783"/>
    <cellStyle name="40% - Ênfase5 7 3 2" xfId="2784"/>
    <cellStyle name="40% - Ênfase5 7 3 2 2" xfId="2785"/>
    <cellStyle name="40% - Ênfase5 7 3 2 2 2" xfId="2786"/>
    <cellStyle name="40% - Ênfase5 7 3 2 2 2 2" xfId="2787"/>
    <cellStyle name="40% - Ênfase5 7 3 2 2 3" xfId="2788"/>
    <cellStyle name="40% - Ênfase5 7 3 2 2 3 2" xfId="2789"/>
    <cellStyle name="40% - Ênfase5 7 3 2 2 4" xfId="2790"/>
    <cellStyle name="40% - Ênfase5 7 3 2 3" xfId="2791"/>
    <cellStyle name="40% - Ênfase5 7 3 2 3 2" xfId="2792"/>
    <cellStyle name="40% - Ênfase5 7 3 2 4" xfId="2793"/>
    <cellStyle name="40% - Ênfase5 7 3 2 4 2" xfId="2794"/>
    <cellStyle name="40% - Ênfase5 7 3 2 5" xfId="2795"/>
    <cellStyle name="40% - Ênfase5 7 3 2_RXO 2011" xfId="2796"/>
    <cellStyle name="40% - Ênfase5 7 3_24100" xfId="2797"/>
    <cellStyle name="40% - Ênfase5 7 4" xfId="2798"/>
    <cellStyle name="40% - Ênfase5 7 4 2" xfId="2799"/>
    <cellStyle name="40% - Ênfase5 7 4 2 2" xfId="2800"/>
    <cellStyle name="40% - Ênfase5 7 4 2 2 2" xfId="2801"/>
    <cellStyle name="40% - Ênfase5 7 4 2 2 2 2" xfId="2802"/>
    <cellStyle name="40% - Ênfase5 7 4 2 2 3" xfId="2803"/>
    <cellStyle name="40% - Ênfase5 7 4 2 2 3 2" xfId="2804"/>
    <cellStyle name="40% - Ênfase5 7 4 2 2 4" xfId="2805"/>
    <cellStyle name="40% - Ênfase5 7 4 2 3" xfId="2806"/>
    <cellStyle name="40% - Ênfase5 7 4 2 3 2" xfId="2807"/>
    <cellStyle name="40% - Ênfase5 7 4 2 4" xfId="2808"/>
    <cellStyle name="40% - Ênfase5 7 4 2 4 2" xfId="2809"/>
    <cellStyle name="40% - Ênfase5 7 4 2 5" xfId="2810"/>
    <cellStyle name="40% - Ênfase5 7 4 2_RXO 2011" xfId="2811"/>
    <cellStyle name="40% - Ênfase5 7 4_24100" xfId="2812"/>
    <cellStyle name="40% - Ênfase5 7 5" xfId="2813"/>
    <cellStyle name="40% - Ênfase5 7 5 2" xfId="2814"/>
    <cellStyle name="40% - Ênfase5 7 5 2 2" xfId="2815"/>
    <cellStyle name="40% - Ênfase5 7 5 2 2 2" xfId="2816"/>
    <cellStyle name="40% - Ênfase5 7 5 2 2 2 2" xfId="2817"/>
    <cellStyle name="40% - Ênfase5 7 5 2 2 3" xfId="2818"/>
    <cellStyle name="40% - Ênfase5 7 5 2 2 3 2" xfId="2819"/>
    <cellStyle name="40% - Ênfase5 7 5 2 2 4" xfId="2820"/>
    <cellStyle name="40% - Ênfase5 7 5 2 3" xfId="2821"/>
    <cellStyle name="40% - Ênfase5 7 5 2 3 2" xfId="2822"/>
    <cellStyle name="40% - Ênfase5 7 5 2 4" xfId="2823"/>
    <cellStyle name="40% - Ênfase5 7 5 2 4 2" xfId="2824"/>
    <cellStyle name="40% - Ênfase5 7 5 2 5" xfId="2825"/>
    <cellStyle name="40% - Ênfase5 7 5 2_RXO 2011" xfId="2826"/>
    <cellStyle name="40% - Ênfase5 7 5_24100" xfId="2827"/>
    <cellStyle name="40% - Ênfase5 7 6" xfId="2828"/>
    <cellStyle name="40% - Ênfase5 7 6 2" xfId="2829"/>
    <cellStyle name="40% - Ênfase5 7 6 2 2" xfId="2830"/>
    <cellStyle name="40% - Ênfase5 7 6 2 2 2" xfId="2831"/>
    <cellStyle name="40% - Ênfase5 7 6 2 2 2 2" xfId="2832"/>
    <cellStyle name="40% - Ênfase5 7 6 2 2 3" xfId="2833"/>
    <cellStyle name="40% - Ênfase5 7 6 2 2 3 2" xfId="2834"/>
    <cellStyle name="40% - Ênfase5 7 6 2 2 4" xfId="2835"/>
    <cellStyle name="40% - Ênfase5 7 6 2 3" xfId="2836"/>
    <cellStyle name="40% - Ênfase5 7 6 2 3 2" xfId="2837"/>
    <cellStyle name="40% - Ênfase5 7 6 2 4" xfId="2838"/>
    <cellStyle name="40% - Ênfase5 7 6 2 4 2" xfId="2839"/>
    <cellStyle name="40% - Ênfase5 7 6 2 5" xfId="2840"/>
    <cellStyle name="40% - Ênfase5 7 6 2_RXO 2011" xfId="2841"/>
    <cellStyle name="40% - Ênfase5 7 6_24100" xfId="2842"/>
    <cellStyle name="40% - Ênfase5 7 7" xfId="2843"/>
    <cellStyle name="40% - Ênfase5 7 7 2" xfId="2844"/>
    <cellStyle name="40% - Ênfase5 7 7 2 2" xfId="2845"/>
    <cellStyle name="40% - Ênfase5 7 7 2 2 2" xfId="2846"/>
    <cellStyle name="40% - Ênfase5 7 7 2 2 2 2" xfId="2847"/>
    <cellStyle name="40% - Ênfase5 7 7 2 2 3" xfId="2848"/>
    <cellStyle name="40% - Ênfase5 7 7 2 2 3 2" xfId="2849"/>
    <cellStyle name="40% - Ênfase5 7 7 2 2 4" xfId="2850"/>
    <cellStyle name="40% - Ênfase5 7 7 2 3" xfId="2851"/>
    <cellStyle name="40% - Ênfase5 7 7 2 3 2" xfId="2852"/>
    <cellStyle name="40% - Ênfase5 7 7 2 4" xfId="2853"/>
    <cellStyle name="40% - Ênfase5 7 7 2 4 2" xfId="2854"/>
    <cellStyle name="40% - Ênfase5 7 7 2 5" xfId="2855"/>
    <cellStyle name="40% - Ênfase5 7 7 2_RXO 2011" xfId="2856"/>
    <cellStyle name="40% - Ênfase5 7 7_24100" xfId="2857"/>
    <cellStyle name="40% - Ênfase5 7 8" xfId="2858"/>
    <cellStyle name="40% - Ênfase5 7 8 2" xfId="2859"/>
    <cellStyle name="40% - Ênfase5 7 8 2 2" xfId="2860"/>
    <cellStyle name="40% - Ênfase5 7 8 2 2 2" xfId="2861"/>
    <cellStyle name="40% - Ênfase5 7 8 2 2 2 2" xfId="2862"/>
    <cellStyle name="40% - Ênfase5 7 8 2 2 3" xfId="2863"/>
    <cellStyle name="40% - Ênfase5 7 8 2 2 3 2" xfId="2864"/>
    <cellStyle name="40% - Ênfase5 7 8 2 2 4" xfId="2865"/>
    <cellStyle name="40% - Ênfase5 7 8 2 3" xfId="2866"/>
    <cellStyle name="40% - Ênfase5 7 8 2 3 2" xfId="2867"/>
    <cellStyle name="40% - Ênfase5 7 8 2 4" xfId="2868"/>
    <cellStyle name="40% - Ênfase5 7 8 2 4 2" xfId="2869"/>
    <cellStyle name="40% - Ênfase5 7 8 2 5" xfId="2870"/>
    <cellStyle name="40% - Ênfase5 7 8 2_RXO 2011" xfId="2871"/>
    <cellStyle name="40% - Ênfase5 7 8_24100" xfId="2872"/>
    <cellStyle name="40% - Ênfase5 7 9" xfId="2873"/>
    <cellStyle name="40% - Ênfase5 7 9 2" xfId="2874"/>
    <cellStyle name="40% - Ênfase5 7 9 2 2" xfId="2875"/>
    <cellStyle name="40% - Ênfase5 7 9 2 2 2" xfId="2876"/>
    <cellStyle name="40% - Ênfase5 7 9 2 2 2 2" xfId="2877"/>
    <cellStyle name="40% - Ênfase5 7 9 2 2 3" xfId="2878"/>
    <cellStyle name="40% - Ênfase5 7 9 2 2 3 2" xfId="2879"/>
    <cellStyle name="40% - Ênfase5 7 9 2 2 4" xfId="2880"/>
    <cellStyle name="40% - Ênfase5 7 9 2 3" xfId="2881"/>
    <cellStyle name="40% - Ênfase5 7 9 2 3 2" xfId="2882"/>
    <cellStyle name="40% - Ênfase5 7 9 2 4" xfId="2883"/>
    <cellStyle name="40% - Ênfase5 7 9 2 4 2" xfId="2884"/>
    <cellStyle name="40% - Ênfase5 7 9 2 5" xfId="2885"/>
    <cellStyle name="40% - Ênfase5 7 9 2_RXO 2011" xfId="2886"/>
    <cellStyle name="40% - Ênfase5 7 9_24100" xfId="2887"/>
    <cellStyle name="40% - Ênfase5 7_AG-41 000" xfId="2888"/>
    <cellStyle name="40% - Ênfase5 8" xfId="2889"/>
    <cellStyle name="40% - Ênfase5 8 2" xfId="2890"/>
    <cellStyle name="40% - Ênfase5 8 2 2" xfId="2891"/>
    <cellStyle name="40% - Ênfase5 8_RXO 2011" xfId="2892"/>
    <cellStyle name="40% - Ênfase5 9" xfId="2893"/>
    <cellStyle name="40% - Ênfase5 9 2" xfId="2894"/>
    <cellStyle name="40% - Ênfase5 9 2 2" xfId="2895"/>
    <cellStyle name="40% - Ênfase5 9_RXO 2011" xfId="2896"/>
    <cellStyle name="40% - Ênfase6 10" xfId="2897"/>
    <cellStyle name="40% - Ênfase6 10 2" xfId="2898"/>
    <cellStyle name="40% - Ênfase6 10 2 2" xfId="2899"/>
    <cellStyle name="40% - Ênfase6 10 2 2 2" xfId="2900"/>
    <cellStyle name="40% - Ênfase6 10 2 3" xfId="2901"/>
    <cellStyle name="40% - Ênfase6 10 2 3 2" xfId="2902"/>
    <cellStyle name="40% - Ênfase6 10 2 4" xfId="2903"/>
    <cellStyle name="40% - Ênfase6 10 3" xfId="2904"/>
    <cellStyle name="40% - Ênfase6 10 3 2" xfId="2905"/>
    <cellStyle name="40% - Ênfase6 10 4" xfId="2906"/>
    <cellStyle name="40% - Ênfase6 10 4 2" xfId="2907"/>
    <cellStyle name="40% - Ênfase6 10 5" xfId="2908"/>
    <cellStyle name="40% - Ênfase6 10_RXO 2011" xfId="2909"/>
    <cellStyle name="40% - Ênfase6 11" xfId="2910"/>
    <cellStyle name="40% - Ênfase6 12" xfId="2911"/>
    <cellStyle name="40% - Ênfase6 2" xfId="2912"/>
    <cellStyle name="40% - Ênfase6 2 2" xfId="2913"/>
    <cellStyle name="40% - Ênfase6 2 2 2" xfId="2914"/>
    <cellStyle name="40% - Ênfase6 2 2 2 2" xfId="2915"/>
    <cellStyle name="40% - Ênfase6 2 2_RXO 2011" xfId="2916"/>
    <cellStyle name="40% - Ênfase6 2 3" xfId="2917"/>
    <cellStyle name="40% - Ênfase6 2 3 2" xfId="2918"/>
    <cellStyle name="40% - Ênfase6 2 3 2 2" xfId="2919"/>
    <cellStyle name="40% - Ênfase6 2 3_RXO 2011" xfId="2920"/>
    <cellStyle name="40% - Ênfase6 2 4" xfId="2921"/>
    <cellStyle name="40% - Ênfase6 2 4 2" xfId="2922"/>
    <cellStyle name="40% - Ênfase6 2 4 2 2" xfId="2923"/>
    <cellStyle name="40% - Ênfase6 2 4_RXO 2011" xfId="2924"/>
    <cellStyle name="40% - Ênfase6 2 5" xfId="2925"/>
    <cellStyle name="40% - Ênfase6 2 5 2" xfId="2926"/>
    <cellStyle name="40% - Ênfase6 2 5 2 2" xfId="2927"/>
    <cellStyle name="40% - Ênfase6 2 5_RXO 2011" xfId="2928"/>
    <cellStyle name="40% - Ênfase6 2 6" xfId="2929"/>
    <cellStyle name="40% - Ênfase6 2 6 2" xfId="2930"/>
    <cellStyle name="40% - Ênfase6 2 7" xfId="2931"/>
    <cellStyle name="40% - Ênfase6 2 7 2" xfId="2932"/>
    <cellStyle name="40% - Ênfase6 2_AG-41 000" xfId="2933"/>
    <cellStyle name="40% - Ênfase6 3" xfId="2934"/>
    <cellStyle name="40% - Ênfase6 3 2" xfId="2935"/>
    <cellStyle name="40% - Ênfase6 3 2 2" xfId="2936"/>
    <cellStyle name="40% - Ênfase6 3 2 2 2" xfId="2937"/>
    <cellStyle name="40% - Ênfase6 3 2_RXO 2011" xfId="2938"/>
    <cellStyle name="40% - Ênfase6 3 3" xfId="2939"/>
    <cellStyle name="40% - Ênfase6 3 3 2" xfId="2940"/>
    <cellStyle name="40% - Ênfase6 3 3 2 2" xfId="2941"/>
    <cellStyle name="40% - Ênfase6 3 3_RXO 2011" xfId="2942"/>
    <cellStyle name="40% - Ênfase6 3 4" xfId="2943"/>
    <cellStyle name="40% - Ênfase6 3 4 2" xfId="2944"/>
    <cellStyle name="40% - Ênfase6 3 4 2 2" xfId="2945"/>
    <cellStyle name="40% - Ênfase6 3 4_RXO 2011" xfId="2946"/>
    <cellStyle name="40% - Ênfase6 3 5" xfId="2947"/>
    <cellStyle name="40% - Ênfase6 3 5 2" xfId="2948"/>
    <cellStyle name="40% - Ênfase6 3 5 2 2" xfId="2949"/>
    <cellStyle name="40% - Ênfase6 3 5_RXO 2011" xfId="2950"/>
    <cellStyle name="40% - Ênfase6 3 6" xfId="2951"/>
    <cellStyle name="40% - Ênfase6 3 6 2" xfId="2952"/>
    <cellStyle name="40% - Ênfase6 3_AG-41 000" xfId="2953"/>
    <cellStyle name="40% - Ênfase6 4" xfId="2954"/>
    <cellStyle name="40% - Ênfase6 4 2" xfId="2955"/>
    <cellStyle name="40% - Ênfase6 4 2 2" xfId="2956"/>
    <cellStyle name="40% - Ênfase6 4 2 2 2" xfId="2957"/>
    <cellStyle name="40% - Ênfase6 4 2_RXO 2011" xfId="2958"/>
    <cellStyle name="40% - Ênfase6 4 3" xfId="2959"/>
    <cellStyle name="40% - Ênfase6 4 3 2" xfId="2960"/>
    <cellStyle name="40% - Ênfase6 4 3 2 2" xfId="2961"/>
    <cellStyle name="40% - Ênfase6 4 3_RXO 2011" xfId="2962"/>
    <cellStyle name="40% - Ênfase6 4 4" xfId="2963"/>
    <cellStyle name="40% - Ênfase6 4 4 2" xfId="2964"/>
    <cellStyle name="40% - Ênfase6 4 4 2 2" xfId="2965"/>
    <cellStyle name="40% - Ênfase6 4 4_RXO 2011" xfId="2966"/>
    <cellStyle name="40% - Ênfase6 4 5" xfId="2967"/>
    <cellStyle name="40% - Ênfase6 4 5 2" xfId="2968"/>
    <cellStyle name="40% - Ênfase6 4 5 2 2" xfId="2969"/>
    <cellStyle name="40% - Ênfase6 4 5_RXO 2011" xfId="2970"/>
    <cellStyle name="40% - Ênfase6 4 6" xfId="2971"/>
    <cellStyle name="40% - Ênfase6 4 6 2" xfId="2972"/>
    <cellStyle name="40% - Ênfase6 4_AG-41 000" xfId="2973"/>
    <cellStyle name="40% - Ênfase6 5" xfId="2974"/>
    <cellStyle name="40% - Ênfase6 5 2" xfId="2975"/>
    <cellStyle name="40% - Ênfase6 5 2 2" xfId="2976"/>
    <cellStyle name="40% - Ênfase6 5 2 2 2" xfId="2977"/>
    <cellStyle name="40% - Ênfase6 5 2_RXO 2011" xfId="2978"/>
    <cellStyle name="40% - Ênfase6 5 3" xfId="2979"/>
    <cellStyle name="40% - Ênfase6 5 3 2" xfId="2980"/>
    <cellStyle name="40% - Ênfase6 5 3 2 2" xfId="2981"/>
    <cellStyle name="40% - Ênfase6 5 3_RXO 2011" xfId="2982"/>
    <cellStyle name="40% - Ênfase6 5 4" xfId="2983"/>
    <cellStyle name="40% - Ênfase6 5 4 2" xfId="2984"/>
    <cellStyle name="40% - Ênfase6 5 4 2 2" xfId="2985"/>
    <cellStyle name="40% - Ênfase6 5 4_RXO 2011" xfId="2986"/>
    <cellStyle name="40% - Ênfase6 5 5" xfId="2987"/>
    <cellStyle name="40% - Ênfase6 5 5 2" xfId="2988"/>
    <cellStyle name="40% - Ênfase6 5 5 2 2" xfId="2989"/>
    <cellStyle name="40% - Ênfase6 5 5_RXO 2011" xfId="2990"/>
    <cellStyle name="40% - Ênfase6 5 6" xfId="2991"/>
    <cellStyle name="40% - Ênfase6 5 6 2" xfId="2992"/>
    <cellStyle name="40% - Ênfase6 5_AG-41 000" xfId="2993"/>
    <cellStyle name="40% - Ênfase6 6" xfId="2994"/>
    <cellStyle name="40% - Ênfase6 6 2" xfId="2995"/>
    <cellStyle name="40% - Ênfase6 6 2 2" xfId="2996"/>
    <cellStyle name="40% - Ênfase6 6_RXO 2011" xfId="2997"/>
    <cellStyle name="40% - Ênfase6 7" xfId="2998"/>
    <cellStyle name="40% - Ênfase6 7 10" xfId="2999"/>
    <cellStyle name="40% - Ênfase6 7 10 2" xfId="3000"/>
    <cellStyle name="40% - Ênfase6 7 10 2 2" xfId="3001"/>
    <cellStyle name="40% - Ênfase6 7 10 2 2 2" xfId="3002"/>
    <cellStyle name="40% - Ênfase6 7 10 2 2 2 2" xfId="3003"/>
    <cellStyle name="40% - Ênfase6 7 10 2 2 3" xfId="3004"/>
    <cellStyle name="40% - Ênfase6 7 10 2 2 3 2" xfId="3005"/>
    <cellStyle name="40% - Ênfase6 7 10 2 2 4" xfId="3006"/>
    <cellStyle name="40% - Ênfase6 7 10 2 3" xfId="3007"/>
    <cellStyle name="40% - Ênfase6 7 10 2 3 2" xfId="3008"/>
    <cellStyle name="40% - Ênfase6 7 10 2 4" xfId="3009"/>
    <cellStyle name="40% - Ênfase6 7 10 2 4 2" xfId="3010"/>
    <cellStyle name="40% - Ênfase6 7 10 2 5" xfId="3011"/>
    <cellStyle name="40% - Ênfase6 7 10 2_RXO 2011" xfId="3012"/>
    <cellStyle name="40% - Ênfase6 7 10_24100" xfId="3013"/>
    <cellStyle name="40% - Ênfase6 7 11" xfId="3014"/>
    <cellStyle name="40% - Ênfase6 7 11 2" xfId="3015"/>
    <cellStyle name="40% - Ênfase6 7 11 2 2" xfId="3016"/>
    <cellStyle name="40% - Ênfase6 7 11 2 2 2" xfId="3017"/>
    <cellStyle name="40% - Ênfase6 7 11 2 2 2 2" xfId="3018"/>
    <cellStyle name="40% - Ênfase6 7 11 2 2 3" xfId="3019"/>
    <cellStyle name="40% - Ênfase6 7 11 2 2 3 2" xfId="3020"/>
    <cellStyle name="40% - Ênfase6 7 11 2 2 4" xfId="3021"/>
    <cellStyle name="40% - Ênfase6 7 11 2 3" xfId="3022"/>
    <cellStyle name="40% - Ênfase6 7 11 2 3 2" xfId="3023"/>
    <cellStyle name="40% - Ênfase6 7 11 2 4" xfId="3024"/>
    <cellStyle name="40% - Ênfase6 7 11 2 4 2" xfId="3025"/>
    <cellStyle name="40% - Ênfase6 7 11 2 5" xfId="3026"/>
    <cellStyle name="40% - Ênfase6 7 11 2_RXO 2011" xfId="3027"/>
    <cellStyle name="40% - Ênfase6 7 11_24100" xfId="3028"/>
    <cellStyle name="40% - Ênfase6 7 12" xfId="3029"/>
    <cellStyle name="40% - Ênfase6 7 12 2" xfId="3030"/>
    <cellStyle name="40% - Ênfase6 7 2" xfId="3031"/>
    <cellStyle name="40% - Ênfase6 7 2 2" xfId="3032"/>
    <cellStyle name="40% - Ênfase6 7 2 2 2" xfId="3033"/>
    <cellStyle name="40% - Ênfase6 7 2 2 2 2" xfId="3034"/>
    <cellStyle name="40% - Ênfase6 7 2 2 2 2 2" xfId="3035"/>
    <cellStyle name="40% - Ênfase6 7 2 2 2 3" xfId="3036"/>
    <cellStyle name="40% - Ênfase6 7 2 2 2 3 2" xfId="3037"/>
    <cellStyle name="40% - Ênfase6 7 2 2 2 4" xfId="3038"/>
    <cellStyle name="40% - Ênfase6 7 2 2 3" xfId="3039"/>
    <cellStyle name="40% - Ênfase6 7 2 2 3 2" xfId="3040"/>
    <cellStyle name="40% - Ênfase6 7 2 2 4" xfId="3041"/>
    <cellStyle name="40% - Ênfase6 7 2 2 4 2" xfId="3042"/>
    <cellStyle name="40% - Ênfase6 7 2 2 5" xfId="3043"/>
    <cellStyle name="40% - Ênfase6 7 2 2_RXO 2011" xfId="3044"/>
    <cellStyle name="40% - Ênfase6 7 2_24100" xfId="3045"/>
    <cellStyle name="40% - Ênfase6 7 3" xfId="3046"/>
    <cellStyle name="40% - Ênfase6 7 3 2" xfId="3047"/>
    <cellStyle name="40% - Ênfase6 7 3 2 2" xfId="3048"/>
    <cellStyle name="40% - Ênfase6 7 3 2 2 2" xfId="3049"/>
    <cellStyle name="40% - Ênfase6 7 3 2 2 2 2" xfId="3050"/>
    <cellStyle name="40% - Ênfase6 7 3 2 2 3" xfId="3051"/>
    <cellStyle name="40% - Ênfase6 7 3 2 2 3 2" xfId="3052"/>
    <cellStyle name="40% - Ênfase6 7 3 2 2 4" xfId="3053"/>
    <cellStyle name="40% - Ênfase6 7 3 2 3" xfId="3054"/>
    <cellStyle name="40% - Ênfase6 7 3 2 3 2" xfId="3055"/>
    <cellStyle name="40% - Ênfase6 7 3 2 4" xfId="3056"/>
    <cellStyle name="40% - Ênfase6 7 3 2 4 2" xfId="3057"/>
    <cellStyle name="40% - Ênfase6 7 3 2 5" xfId="3058"/>
    <cellStyle name="40% - Ênfase6 7 3 2_RXO 2011" xfId="3059"/>
    <cellStyle name="40% - Ênfase6 7 3_24100" xfId="3060"/>
    <cellStyle name="40% - Ênfase6 7 4" xfId="3061"/>
    <cellStyle name="40% - Ênfase6 7 4 2" xfId="3062"/>
    <cellStyle name="40% - Ênfase6 7 4 2 2" xfId="3063"/>
    <cellStyle name="40% - Ênfase6 7 4 2 2 2" xfId="3064"/>
    <cellStyle name="40% - Ênfase6 7 4 2 2 2 2" xfId="3065"/>
    <cellStyle name="40% - Ênfase6 7 4 2 2 3" xfId="3066"/>
    <cellStyle name="40% - Ênfase6 7 4 2 2 3 2" xfId="3067"/>
    <cellStyle name="40% - Ênfase6 7 4 2 2 4" xfId="3068"/>
    <cellStyle name="40% - Ênfase6 7 4 2 3" xfId="3069"/>
    <cellStyle name="40% - Ênfase6 7 4 2 3 2" xfId="3070"/>
    <cellStyle name="40% - Ênfase6 7 4 2 4" xfId="3071"/>
    <cellStyle name="40% - Ênfase6 7 4 2 4 2" xfId="3072"/>
    <cellStyle name="40% - Ênfase6 7 4 2 5" xfId="3073"/>
    <cellStyle name="40% - Ênfase6 7 4 2_RXO 2011" xfId="3074"/>
    <cellStyle name="40% - Ênfase6 7 4_24100" xfId="3075"/>
    <cellStyle name="40% - Ênfase6 7 5" xfId="3076"/>
    <cellStyle name="40% - Ênfase6 7 5 2" xfId="3077"/>
    <cellStyle name="40% - Ênfase6 7 5 2 2" xfId="3078"/>
    <cellStyle name="40% - Ênfase6 7 5 2 2 2" xfId="3079"/>
    <cellStyle name="40% - Ênfase6 7 5 2 2 2 2" xfId="3080"/>
    <cellStyle name="40% - Ênfase6 7 5 2 2 3" xfId="3081"/>
    <cellStyle name="40% - Ênfase6 7 5 2 2 3 2" xfId="3082"/>
    <cellStyle name="40% - Ênfase6 7 5 2 2 4" xfId="3083"/>
    <cellStyle name="40% - Ênfase6 7 5 2 3" xfId="3084"/>
    <cellStyle name="40% - Ênfase6 7 5 2 3 2" xfId="3085"/>
    <cellStyle name="40% - Ênfase6 7 5 2 4" xfId="3086"/>
    <cellStyle name="40% - Ênfase6 7 5 2 4 2" xfId="3087"/>
    <cellStyle name="40% - Ênfase6 7 5 2 5" xfId="3088"/>
    <cellStyle name="40% - Ênfase6 7 5 2_RXO 2011" xfId="3089"/>
    <cellStyle name="40% - Ênfase6 7 5_24100" xfId="3090"/>
    <cellStyle name="40% - Ênfase6 7 6" xfId="3091"/>
    <cellStyle name="40% - Ênfase6 7 6 2" xfId="3092"/>
    <cellStyle name="40% - Ênfase6 7 6 2 2" xfId="3093"/>
    <cellStyle name="40% - Ênfase6 7 6 2 2 2" xfId="3094"/>
    <cellStyle name="40% - Ênfase6 7 6 2 2 2 2" xfId="3095"/>
    <cellStyle name="40% - Ênfase6 7 6 2 2 3" xfId="3096"/>
    <cellStyle name="40% - Ênfase6 7 6 2 2 3 2" xfId="3097"/>
    <cellStyle name="40% - Ênfase6 7 6 2 2 4" xfId="3098"/>
    <cellStyle name="40% - Ênfase6 7 6 2 3" xfId="3099"/>
    <cellStyle name="40% - Ênfase6 7 6 2 3 2" xfId="3100"/>
    <cellStyle name="40% - Ênfase6 7 6 2 4" xfId="3101"/>
    <cellStyle name="40% - Ênfase6 7 6 2 4 2" xfId="3102"/>
    <cellStyle name="40% - Ênfase6 7 6 2 5" xfId="3103"/>
    <cellStyle name="40% - Ênfase6 7 6 2_RXO 2011" xfId="3104"/>
    <cellStyle name="40% - Ênfase6 7 6_24100" xfId="3105"/>
    <cellStyle name="40% - Ênfase6 7 7" xfId="3106"/>
    <cellStyle name="40% - Ênfase6 7 7 2" xfId="3107"/>
    <cellStyle name="40% - Ênfase6 7 7 2 2" xfId="3108"/>
    <cellStyle name="40% - Ênfase6 7 7 2 2 2" xfId="3109"/>
    <cellStyle name="40% - Ênfase6 7 7 2 2 2 2" xfId="3110"/>
    <cellStyle name="40% - Ênfase6 7 7 2 2 3" xfId="3111"/>
    <cellStyle name="40% - Ênfase6 7 7 2 2 3 2" xfId="3112"/>
    <cellStyle name="40% - Ênfase6 7 7 2 2 4" xfId="3113"/>
    <cellStyle name="40% - Ênfase6 7 7 2 3" xfId="3114"/>
    <cellStyle name="40% - Ênfase6 7 7 2 3 2" xfId="3115"/>
    <cellStyle name="40% - Ênfase6 7 7 2 4" xfId="3116"/>
    <cellStyle name="40% - Ênfase6 7 7 2 4 2" xfId="3117"/>
    <cellStyle name="40% - Ênfase6 7 7 2 5" xfId="3118"/>
    <cellStyle name="40% - Ênfase6 7 7 2_RXO 2011" xfId="3119"/>
    <cellStyle name="40% - Ênfase6 7 7_24100" xfId="3120"/>
    <cellStyle name="40% - Ênfase6 7 8" xfId="3121"/>
    <cellStyle name="40% - Ênfase6 7 8 2" xfId="3122"/>
    <cellStyle name="40% - Ênfase6 7 8 2 2" xfId="3123"/>
    <cellStyle name="40% - Ênfase6 7 8 2 2 2" xfId="3124"/>
    <cellStyle name="40% - Ênfase6 7 8 2 2 2 2" xfId="3125"/>
    <cellStyle name="40% - Ênfase6 7 8 2 2 3" xfId="3126"/>
    <cellStyle name="40% - Ênfase6 7 8 2 2 3 2" xfId="3127"/>
    <cellStyle name="40% - Ênfase6 7 8 2 2 4" xfId="3128"/>
    <cellStyle name="40% - Ênfase6 7 8 2 3" xfId="3129"/>
    <cellStyle name="40% - Ênfase6 7 8 2 3 2" xfId="3130"/>
    <cellStyle name="40% - Ênfase6 7 8 2 4" xfId="3131"/>
    <cellStyle name="40% - Ênfase6 7 8 2 4 2" xfId="3132"/>
    <cellStyle name="40% - Ênfase6 7 8 2 5" xfId="3133"/>
    <cellStyle name="40% - Ênfase6 7 8 2_RXO 2011" xfId="3134"/>
    <cellStyle name="40% - Ênfase6 7 8_24100" xfId="3135"/>
    <cellStyle name="40% - Ênfase6 7 9" xfId="3136"/>
    <cellStyle name="40% - Ênfase6 7 9 2" xfId="3137"/>
    <cellStyle name="40% - Ênfase6 7 9 2 2" xfId="3138"/>
    <cellStyle name="40% - Ênfase6 7 9 2 2 2" xfId="3139"/>
    <cellStyle name="40% - Ênfase6 7 9 2 2 2 2" xfId="3140"/>
    <cellStyle name="40% - Ênfase6 7 9 2 2 3" xfId="3141"/>
    <cellStyle name="40% - Ênfase6 7 9 2 2 3 2" xfId="3142"/>
    <cellStyle name="40% - Ênfase6 7 9 2 2 4" xfId="3143"/>
    <cellStyle name="40% - Ênfase6 7 9 2 3" xfId="3144"/>
    <cellStyle name="40% - Ênfase6 7 9 2 3 2" xfId="3145"/>
    <cellStyle name="40% - Ênfase6 7 9 2 4" xfId="3146"/>
    <cellStyle name="40% - Ênfase6 7 9 2 4 2" xfId="3147"/>
    <cellStyle name="40% - Ênfase6 7 9 2 5" xfId="3148"/>
    <cellStyle name="40% - Ênfase6 7 9 2_RXO 2011" xfId="3149"/>
    <cellStyle name="40% - Ênfase6 7 9_24100" xfId="3150"/>
    <cellStyle name="40% - Ênfase6 7_AG-41 000" xfId="3151"/>
    <cellStyle name="40% - Ênfase6 8" xfId="3152"/>
    <cellStyle name="40% - Ênfase6 8 2" xfId="3153"/>
    <cellStyle name="40% - Ênfase6 8 2 2" xfId="3154"/>
    <cellStyle name="40% - Ênfase6 8_RXO 2011" xfId="3155"/>
    <cellStyle name="40% - Ênfase6 9" xfId="3156"/>
    <cellStyle name="40% - Ênfase6 9 2" xfId="3157"/>
    <cellStyle name="40% - Ênfase6 9 2 2" xfId="3158"/>
    <cellStyle name="40% - Ênfase6 9_RXO 2011" xfId="3159"/>
    <cellStyle name="60% - Ênfase1 2" xfId="3160"/>
    <cellStyle name="60% - Ênfase1 2 2" xfId="3161"/>
    <cellStyle name="60% - Ênfase1 2 3" xfId="3162"/>
    <cellStyle name="60% - Ênfase1 2 3 2" xfId="3163"/>
    <cellStyle name="60% - Ênfase1 2_RXO 2011" xfId="3164"/>
    <cellStyle name="60% - Ênfase1 3" xfId="3165"/>
    <cellStyle name="60% - Ênfase1 3 2" xfId="3166"/>
    <cellStyle name="60% - Ênfase1 3 2 2" xfId="3167"/>
    <cellStyle name="60% - Ênfase1 3_RXO 2011" xfId="3168"/>
    <cellStyle name="60% - Ênfase1 4" xfId="3169"/>
    <cellStyle name="60% - Ênfase1 4 2" xfId="3170"/>
    <cellStyle name="60% - Ênfase1 4 2 2" xfId="3171"/>
    <cellStyle name="60% - Ênfase1 4_RXO 2011" xfId="3172"/>
    <cellStyle name="60% - Ênfase1 5" xfId="3173"/>
    <cellStyle name="60% - Ênfase1 5 2" xfId="3174"/>
    <cellStyle name="60% - Ênfase1 5 2 2" xfId="3175"/>
    <cellStyle name="60% - Ênfase1 5_RXO 2011" xfId="3176"/>
    <cellStyle name="60% - Ênfase1 6" xfId="3177"/>
    <cellStyle name="60% - Ênfase1 6 2" xfId="3178"/>
    <cellStyle name="60% - Ênfase1 6 2 2" xfId="3179"/>
    <cellStyle name="60% - Ênfase1 6_RXO 2011" xfId="3180"/>
    <cellStyle name="60% - Ênfase1 7" xfId="3181"/>
    <cellStyle name="60% - Ênfase1 7 2" xfId="3182"/>
    <cellStyle name="60% - Ênfase2 2" xfId="3183"/>
    <cellStyle name="60% - Ênfase2 2 2" xfId="3184"/>
    <cellStyle name="60% - Ênfase2 2 3" xfId="3185"/>
    <cellStyle name="60% - Ênfase2 2 3 2" xfId="3186"/>
    <cellStyle name="60% - Ênfase2 2_RXO 2011" xfId="3187"/>
    <cellStyle name="60% - Ênfase2 3" xfId="3188"/>
    <cellStyle name="60% - Ênfase2 3 2" xfId="3189"/>
    <cellStyle name="60% - Ênfase2 3 2 2" xfId="3190"/>
    <cellStyle name="60% - Ênfase2 3_RXO 2011" xfId="3191"/>
    <cellStyle name="60% - Ênfase2 4" xfId="3192"/>
    <cellStyle name="60% - Ênfase2 4 2" xfId="3193"/>
    <cellStyle name="60% - Ênfase2 4 2 2" xfId="3194"/>
    <cellStyle name="60% - Ênfase2 4_RXO 2011" xfId="3195"/>
    <cellStyle name="60% - Ênfase2 5" xfId="3196"/>
    <cellStyle name="60% - Ênfase2 5 2" xfId="3197"/>
    <cellStyle name="60% - Ênfase2 5 2 2" xfId="3198"/>
    <cellStyle name="60% - Ênfase2 5_RXO 2011" xfId="3199"/>
    <cellStyle name="60% - Ênfase2 6" xfId="3200"/>
    <cellStyle name="60% - Ênfase2 6 2" xfId="3201"/>
    <cellStyle name="60% - Ênfase2 6 2 2" xfId="3202"/>
    <cellStyle name="60% - Ênfase2 6_RXO 2011" xfId="3203"/>
    <cellStyle name="60% - Ênfase2 7" xfId="3204"/>
    <cellStyle name="60% - Ênfase2 7 2" xfId="3205"/>
    <cellStyle name="60% - Ênfase3 2" xfId="3206"/>
    <cellStyle name="60% - Ênfase3 2 2" xfId="3207"/>
    <cellStyle name="60% - Ênfase3 2 3" xfId="3208"/>
    <cellStyle name="60% - Ênfase3 2 3 2" xfId="3209"/>
    <cellStyle name="60% - Ênfase3 2_RXO 2011" xfId="3210"/>
    <cellStyle name="60% - Ênfase3 3" xfId="3211"/>
    <cellStyle name="60% - Ênfase3 3 2" xfId="3212"/>
    <cellStyle name="60% - Ênfase3 3 2 2" xfId="3213"/>
    <cellStyle name="60% - Ênfase3 3_RXO 2011" xfId="3214"/>
    <cellStyle name="60% - Ênfase3 4" xfId="3215"/>
    <cellStyle name="60% - Ênfase3 4 2" xfId="3216"/>
    <cellStyle name="60% - Ênfase3 4 2 2" xfId="3217"/>
    <cellStyle name="60% - Ênfase3 4_RXO 2011" xfId="3218"/>
    <cellStyle name="60% - Ênfase3 5" xfId="3219"/>
    <cellStyle name="60% - Ênfase3 5 2" xfId="3220"/>
    <cellStyle name="60% - Ênfase3 5 2 2" xfId="3221"/>
    <cellStyle name="60% - Ênfase3 5_RXO 2011" xfId="3222"/>
    <cellStyle name="60% - Ênfase3 6" xfId="3223"/>
    <cellStyle name="60% - Ênfase3 6 2" xfId="3224"/>
    <cellStyle name="60% - Ênfase3 6 2 2" xfId="3225"/>
    <cellStyle name="60% - Ênfase3 6_RXO 2011" xfId="3226"/>
    <cellStyle name="60% - Ênfase3 7" xfId="3227"/>
    <cellStyle name="60% - Ênfase3 7 2" xfId="3228"/>
    <cellStyle name="60% - Ênfase4 2" xfId="3229"/>
    <cellStyle name="60% - Ênfase4 2 2" xfId="3230"/>
    <cellStyle name="60% - Ênfase4 2 3" xfId="3231"/>
    <cellStyle name="60% - Ênfase4 2 3 2" xfId="3232"/>
    <cellStyle name="60% - Ênfase4 2_RXO 2011" xfId="3233"/>
    <cellStyle name="60% - Ênfase4 3" xfId="3234"/>
    <cellStyle name="60% - Ênfase4 3 2" xfId="3235"/>
    <cellStyle name="60% - Ênfase4 3 2 2" xfId="3236"/>
    <cellStyle name="60% - Ênfase4 3_RXO 2011" xfId="3237"/>
    <cellStyle name="60% - Ênfase4 4" xfId="3238"/>
    <cellStyle name="60% - Ênfase4 4 2" xfId="3239"/>
    <cellStyle name="60% - Ênfase4 4 2 2" xfId="3240"/>
    <cellStyle name="60% - Ênfase4 4_RXO 2011" xfId="3241"/>
    <cellStyle name="60% - Ênfase4 5" xfId="3242"/>
    <cellStyle name="60% - Ênfase4 5 2" xfId="3243"/>
    <cellStyle name="60% - Ênfase4 5 2 2" xfId="3244"/>
    <cellStyle name="60% - Ênfase4 5_RXO 2011" xfId="3245"/>
    <cellStyle name="60% - Ênfase4 6" xfId="3246"/>
    <cellStyle name="60% - Ênfase4 6 2" xfId="3247"/>
    <cellStyle name="60% - Ênfase4 6 2 2" xfId="3248"/>
    <cellStyle name="60% - Ênfase4 6_RXO 2011" xfId="3249"/>
    <cellStyle name="60% - Ênfase4 7" xfId="3250"/>
    <cellStyle name="60% - Ênfase4 7 2" xfId="3251"/>
    <cellStyle name="60% - Ênfase5 2" xfId="3252"/>
    <cellStyle name="60% - Ênfase5 2 2" xfId="3253"/>
    <cellStyle name="60% - Ênfase5 2 3" xfId="3254"/>
    <cellStyle name="60% - Ênfase5 2 3 2" xfId="3255"/>
    <cellStyle name="60% - Ênfase5 2_RXO 2011" xfId="3256"/>
    <cellStyle name="60% - Ênfase5 3" xfId="3257"/>
    <cellStyle name="60% - Ênfase5 3 2" xfId="3258"/>
    <cellStyle name="60% - Ênfase5 3 2 2" xfId="3259"/>
    <cellStyle name="60% - Ênfase5 3_RXO 2011" xfId="3260"/>
    <cellStyle name="60% - Ênfase5 4" xfId="3261"/>
    <cellStyle name="60% - Ênfase5 4 2" xfId="3262"/>
    <cellStyle name="60% - Ênfase5 4 2 2" xfId="3263"/>
    <cellStyle name="60% - Ênfase5 4_RXO 2011" xfId="3264"/>
    <cellStyle name="60% - Ênfase5 5" xfId="3265"/>
    <cellStyle name="60% - Ênfase5 5 2" xfId="3266"/>
    <cellStyle name="60% - Ênfase5 5 2 2" xfId="3267"/>
    <cellStyle name="60% - Ênfase5 5_RXO 2011" xfId="3268"/>
    <cellStyle name="60% - Ênfase5 6" xfId="3269"/>
    <cellStyle name="60% - Ênfase5 6 2" xfId="3270"/>
    <cellStyle name="60% - Ênfase5 6 2 2" xfId="3271"/>
    <cellStyle name="60% - Ênfase5 6_RXO 2011" xfId="3272"/>
    <cellStyle name="60% - Ênfase5 7" xfId="3273"/>
    <cellStyle name="60% - Ênfase5 7 2" xfId="3274"/>
    <cellStyle name="60% - Ênfase6 2" xfId="3275"/>
    <cellStyle name="60% - Ênfase6 2 2" xfId="3276"/>
    <cellStyle name="60% - Ênfase6 2 3" xfId="3277"/>
    <cellStyle name="60% - Ênfase6 2 3 2" xfId="3278"/>
    <cellStyle name="60% - Ênfase6 2_RXO 2011" xfId="3279"/>
    <cellStyle name="60% - Ênfase6 3" xfId="3280"/>
    <cellStyle name="60% - Ênfase6 3 2" xfId="3281"/>
    <cellStyle name="60% - Ênfase6 3 2 2" xfId="3282"/>
    <cellStyle name="60% - Ênfase6 3_RXO 2011" xfId="3283"/>
    <cellStyle name="60% - Ênfase6 4" xfId="3284"/>
    <cellStyle name="60% - Ênfase6 4 2" xfId="3285"/>
    <cellStyle name="60% - Ênfase6 4 2 2" xfId="3286"/>
    <cellStyle name="60% - Ênfase6 4_RXO 2011" xfId="3287"/>
    <cellStyle name="60% - Ênfase6 5" xfId="3288"/>
    <cellStyle name="60% - Ênfase6 5 2" xfId="3289"/>
    <cellStyle name="60% - Ênfase6 5 2 2" xfId="3290"/>
    <cellStyle name="60% - Ênfase6 5_RXO 2011" xfId="3291"/>
    <cellStyle name="60% - Ênfase6 6" xfId="3292"/>
    <cellStyle name="60% - Ênfase6 6 2" xfId="3293"/>
    <cellStyle name="60% - Ênfase6 6 2 2" xfId="3294"/>
    <cellStyle name="60% - Ênfase6 6_RXO 2011" xfId="3295"/>
    <cellStyle name="60% - Ênfase6 7" xfId="3296"/>
    <cellStyle name="60% - Ênfase6 7 2" xfId="3297"/>
    <cellStyle name="Bom 2" xfId="3298"/>
    <cellStyle name="Bom 2 2" xfId="3299"/>
    <cellStyle name="Bom 2 3" xfId="3300"/>
    <cellStyle name="Bom 2 3 2" xfId="3301"/>
    <cellStyle name="Bom 2_RXO 2011" xfId="3302"/>
    <cellStyle name="Bom 3" xfId="3303"/>
    <cellStyle name="Bom 3 2" xfId="3304"/>
    <cellStyle name="Bom 3 2 2" xfId="3305"/>
    <cellStyle name="Bom 3_RXO 2011" xfId="3306"/>
    <cellStyle name="Bom 4" xfId="3307"/>
    <cellStyle name="Bom 4 2" xfId="3308"/>
    <cellStyle name="Bom 4 2 2" xfId="3309"/>
    <cellStyle name="Bom 4_RXO 2011" xfId="3310"/>
    <cellStyle name="Bom 5" xfId="3311"/>
    <cellStyle name="Bom 5 2" xfId="3312"/>
    <cellStyle name="Bom 5 2 2" xfId="3313"/>
    <cellStyle name="Bom 5_RXO 2011" xfId="3314"/>
    <cellStyle name="Bom 6" xfId="3315"/>
    <cellStyle name="Bom 6 2" xfId="3316"/>
    <cellStyle name="Bom 6 2 2" xfId="3317"/>
    <cellStyle name="Bom 6_RXO 2011" xfId="3318"/>
    <cellStyle name="Bom 7" xfId="3319"/>
    <cellStyle name="Bom 7 2" xfId="3320"/>
    <cellStyle name="Cálculo 2" xfId="3321"/>
    <cellStyle name="Cálculo 2 2" xfId="3322"/>
    <cellStyle name="Cálculo 2 3" xfId="3323"/>
    <cellStyle name="Cálculo 2 3 2" xfId="3324"/>
    <cellStyle name="Cálculo 2_RXO 2011" xfId="3325"/>
    <cellStyle name="Cálculo 3" xfId="3326"/>
    <cellStyle name="Cálculo 3 2" xfId="3327"/>
    <cellStyle name="Cálculo 3 2 2" xfId="3328"/>
    <cellStyle name="Cálculo 3_RXO 2011" xfId="3329"/>
    <cellStyle name="Cálculo 4" xfId="3330"/>
    <cellStyle name="Cálculo 4 2" xfId="3331"/>
    <cellStyle name="Cálculo 4 2 2" xfId="3332"/>
    <cellStyle name="Cálculo 4_RXO 2011" xfId="3333"/>
    <cellStyle name="Cálculo 5" xfId="3334"/>
    <cellStyle name="Cálculo 5 2" xfId="3335"/>
    <cellStyle name="Cálculo 5 2 2" xfId="3336"/>
    <cellStyle name="Cálculo 5_RXO 2011" xfId="3337"/>
    <cellStyle name="Cálculo 6" xfId="3338"/>
    <cellStyle name="Cálculo 6 2" xfId="3339"/>
    <cellStyle name="Cálculo 6 2 2" xfId="3340"/>
    <cellStyle name="Cálculo 6_RXO 2011" xfId="3341"/>
    <cellStyle name="Cálculo 7" xfId="3342"/>
    <cellStyle name="Cálculo 7 2" xfId="3343"/>
    <cellStyle name="Campo do Assistente de dados" xfId="3344"/>
    <cellStyle name="Canto do Assistente de dados" xfId="3345"/>
    <cellStyle name="Categoria do Assistente de dados" xfId="3346"/>
    <cellStyle name="Célula de Verificação 2" xfId="3347"/>
    <cellStyle name="Célula de Verificação 2 2" xfId="3348"/>
    <cellStyle name="Célula de Verificação 2 3" xfId="3349"/>
    <cellStyle name="Célula de Verificação 2 3 2" xfId="3350"/>
    <cellStyle name="Célula de Verificação 2_RXO 2011" xfId="3351"/>
    <cellStyle name="Célula de Verificação 3" xfId="3352"/>
    <cellStyle name="Célula de Verificação 3 2" xfId="3353"/>
    <cellStyle name="Célula de Verificação 3 2 2" xfId="3354"/>
    <cellStyle name="Célula de Verificação 3_RXO 2011" xfId="3355"/>
    <cellStyle name="Célula de Verificação 4" xfId="3356"/>
    <cellStyle name="Célula de Verificação 4 2" xfId="3357"/>
    <cellStyle name="Célula de Verificação 4 2 2" xfId="3358"/>
    <cellStyle name="Célula de Verificação 4_RXO 2011" xfId="3359"/>
    <cellStyle name="Célula de Verificação 5" xfId="3360"/>
    <cellStyle name="Célula de Verificação 5 2" xfId="3361"/>
    <cellStyle name="Célula de Verificação 5 2 2" xfId="3362"/>
    <cellStyle name="Célula de Verificação 5_RXO 2011" xfId="3363"/>
    <cellStyle name="Célula de Verificação 6" xfId="3364"/>
    <cellStyle name="Célula de Verificação 6 2" xfId="3365"/>
    <cellStyle name="Célula de Verificação 6 2 2" xfId="3366"/>
    <cellStyle name="Célula de Verificação 6_RXO 2011" xfId="3367"/>
    <cellStyle name="Célula de Verificação 7" xfId="3368"/>
    <cellStyle name="Célula de Verificação 7 2" xfId="3369"/>
    <cellStyle name="Célula de Verificação 7_24100" xfId="3370"/>
    <cellStyle name="Célula de Verificação 8" xfId="3371"/>
    <cellStyle name="Célula de Verificação 8 2" xfId="3372"/>
    <cellStyle name="Célula Vinculada 2" xfId="3373"/>
    <cellStyle name="Célula Vinculada 2 2" xfId="3374"/>
    <cellStyle name="Célula Vinculada 2 3" xfId="3375"/>
    <cellStyle name="Célula Vinculada 2 3 2" xfId="3376"/>
    <cellStyle name="Célula Vinculada 2_RXO 2011" xfId="3377"/>
    <cellStyle name="Célula Vinculada 3" xfId="3378"/>
    <cellStyle name="Célula Vinculada 3 2" xfId="3379"/>
    <cellStyle name="Célula Vinculada 3 2 2" xfId="3380"/>
    <cellStyle name="Célula Vinculada 3_RXO 2011" xfId="3381"/>
    <cellStyle name="Célula Vinculada 4" xfId="3382"/>
    <cellStyle name="Célula Vinculada 4 2" xfId="3383"/>
    <cellStyle name="Célula Vinculada 4 2 2" xfId="3384"/>
    <cellStyle name="Célula Vinculada 4_RXO 2011" xfId="3385"/>
    <cellStyle name="Célula Vinculada 5" xfId="3386"/>
    <cellStyle name="Célula Vinculada 5 2" xfId="3387"/>
    <cellStyle name="Célula Vinculada 5 2 2" xfId="3388"/>
    <cellStyle name="Célula Vinculada 5_RXO 2011" xfId="3389"/>
    <cellStyle name="Célula Vinculada 6" xfId="3390"/>
    <cellStyle name="Célula Vinculada 6 2" xfId="3391"/>
    <cellStyle name="Célula Vinculada 6 2 2" xfId="3392"/>
    <cellStyle name="Célula Vinculada 6_RXO 2011" xfId="3393"/>
    <cellStyle name="Célula Vinculada 7" xfId="3394"/>
    <cellStyle name="Célula Vinculada 7 2" xfId="3395"/>
    <cellStyle name="Ênfase1 2" xfId="3396"/>
    <cellStyle name="Ênfase1 2 2" xfId="3397"/>
    <cellStyle name="Ênfase1 2 3" xfId="3398"/>
    <cellStyle name="Ênfase1 2 3 2" xfId="3399"/>
    <cellStyle name="Ênfase1 2_RXO 2011" xfId="3400"/>
    <cellStyle name="Ênfase1 3" xfId="3401"/>
    <cellStyle name="Ênfase1 3 2" xfId="3402"/>
    <cellStyle name="Ênfase1 3 2 2" xfId="3403"/>
    <cellStyle name="Ênfase1 3_RXO 2011" xfId="3404"/>
    <cellStyle name="Ênfase1 4" xfId="3405"/>
    <cellStyle name="Ênfase1 4 2" xfId="3406"/>
    <cellStyle name="Ênfase1 4 2 2" xfId="3407"/>
    <cellStyle name="Ênfase1 4_RXO 2011" xfId="3408"/>
    <cellStyle name="Ênfase1 5" xfId="3409"/>
    <cellStyle name="Ênfase1 5 2" xfId="3410"/>
    <cellStyle name="Ênfase1 5 2 2" xfId="3411"/>
    <cellStyle name="Ênfase1 5_RXO 2011" xfId="3412"/>
    <cellStyle name="Ênfase1 6" xfId="3413"/>
    <cellStyle name="Ênfase1 6 2" xfId="3414"/>
    <cellStyle name="Ênfase1 6 2 2" xfId="3415"/>
    <cellStyle name="Ênfase1 6_RXO 2011" xfId="3416"/>
    <cellStyle name="Ênfase1 7" xfId="3417"/>
    <cellStyle name="Ênfase1 8" xfId="3418"/>
    <cellStyle name="Ênfase1 8 2" xfId="3419"/>
    <cellStyle name="Ênfase2 2" xfId="3420"/>
    <cellStyle name="Ênfase2 2 2" xfId="3421"/>
    <cellStyle name="Ênfase2 2 3" xfId="3422"/>
    <cellStyle name="Ênfase2 2 3 2" xfId="3423"/>
    <cellStyle name="Ênfase2 2_RXO 2011" xfId="3424"/>
    <cellStyle name="Ênfase2 3" xfId="3425"/>
    <cellStyle name="Ênfase2 3 2" xfId="3426"/>
    <cellStyle name="Ênfase2 3 2 2" xfId="3427"/>
    <cellStyle name="Ênfase2 3_RXO 2011" xfId="3428"/>
    <cellStyle name="Ênfase2 4" xfId="3429"/>
    <cellStyle name="Ênfase2 4 2" xfId="3430"/>
    <cellStyle name="Ênfase2 4 2 2" xfId="3431"/>
    <cellStyle name="Ênfase2 4_RXO 2011" xfId="3432"/>
    <cellStyle name="Ênfase2 5" xfId="3433"/>
    <cellStyle name="Ênfase2 5 2" xfId="3434"/>
    <cellStyle name="Ênfase2 5 2 2" xfId="3435"/>
    <cellStyle name="Ênfase2 5_RXO 2011" xfId="3436"/>
    <cellStyle name="Ênfase2 6" xfId="3437"/>
    <cellStyle name="Ênfase2 6 2" xfId="3438"/>
    <cellStyle name="Ênfase2 6 2 2" xfId="3439"/>
    <cellStyle name="Ênfase2 6_RXO 2011" xfId="3440"/>
    <cellStyle name="Ênfase2 7" xfId="3441"/>
    <cellStyle name="Ênfase2 8" xfId="3442"/>
    <cellStyle name="Ênfase2 8 2" xfId="3443"/>
    <cellStyle name="Ênfase3 2" xfId="3444"/>
    <cellStyle name="Ênfase3 2 2" xfId="3445"/>
    <cellStyle name="Ênfase3 2 3" xfId="3446"/>
    <cellStyle name="Ênfase3 2 3 2" xfId="3447"/>
    <cellStyle name="Ênfase3 2_RXO 2011" xfId="3448"/>
    <cellStyle name="Ênfase3 3" xfId="3449"/>
    <cellStyle name="Ênfase3 3 2" xfId="3450"/>
    <cellStyle name="Ênfase3 3 2 2" xfId="3451"/>
    <cellStyle name="Ênfase3 3_RXO 2011" xfId="3452"/>
    <cellStyle name="Ênfase3 4" xfId="3453"/>
    <cellStyle name="Ênfase3 4 2" xfId="3454"/>
    <cellStyle name="Ênfase3 4 2 2" xfId="3455"/>
    <cellStyle name="Ênfase3 4_RXO 2011" xfId="3456"/>
    <cellStyle name="Ênfase3 5" xfId="3457"/>
    <cellStyle name="Ênfase3 5 2" xfId="3458"/>
    <cellStyle name="Ênfase3 5 2 2" xfId="3459"/>
    <cellStyle name="Ênfase3 5_RXO 2011" xfId="3460"/>
    <cellStyle name="Ênfase3 6" xfId="3461"/>
    <cellStyle name="Ênfase3 6 2" xfId="3462"/>
    <cellStyle name="Ênfase3 6 2 2" xfId="3463"/>
    <cellStyle name="Ênfase3 6_RXO 2011" xfId="3464"/>
    <cellStyle name="Ênfase3 7" xfId="3465"/>
    <cellStyle name="Ênfase3 7 2" xfId="3466"/>
    <cellStyle name="Ênfase4 2" xfId="3467"/>
    <cellStyle name="Ênfase4 2 2" xfId="3468"/>
    <cellStyle name="Ênfase4 2 3" xfId="3469"/>
    <cellStyle name="Ênfase4 2 3 2" xfId="3470"/>
    <cellStyle name="Ênfase4 2_RXO 2011" xfId="3471"/>
    <cellStyle name="Ênfase4 3" xfId="3472"/>
    <cellStyle name="Ênfase4 3 2" xfId="3473"/>
    <cellStyle name="Ênfase4 3 2 2" xfId="3474"/>
    <cellStyle name="Ênfase4 3_RXO 2011" xfId="3475"/>
    <cellStyle name="Ênfase4 4" xfId="3476"/>
    <cellStyle name="Ênfase4 4 2" xfId="3477"/>
    <cellStyle name="Ênfase4 4 2 2" xfId="3478"/>
    <cellStyle name="Ênfase4 4_RXO 2011" xfId="3479"/>
    <cellStyle name="Ênfase4 5" xfId="3480"/>
    <cellStyle name="Ênfase4 5 2" xfId="3481"/>
    <cellStyle name="Ênfase4 5 2 2" xfId="3482"/>
    <cellStyle name="Ênfase4 5_RXO 2011" xfId="3483"/>
    <cellStyle name="Ênfase4 6" xfId="3484"/>
    <cellStyle name="Ênfase4 6 2" xfId="3485"/>
    <cellStyle name="Ênfase4 6 2 2" xfId="3486"/>
    <cellStyle name="Ênfase4 6_RXO 2011" xfId="3487"/>
    <cellStyle name="Ênfase4 7" xfId="3488"/>
    <cellStyle name="Ênfase4 7 2" xfId="3489"/>
    <cellStyle name="Ênfase5 2" xfId="3490"/>
    <cellStyle name="Ênfase5 2 2" xfId="3491"/>
    <cellStyle name="Ênfase5 2 3" xfId="3492"/>
    <cellStyle name="Ênfase5 2 3 2" xfId="3493"/>
    <cellStyle name="Ênfase5 2_RXO 2011" xfId="3494"/>
    <cellStyle name="Ênfase5 3" xfId="3495"/>
    <cellStyle name="Ênfase5 3 2" xfId="3496"/>
    <cellStyle name="Ênfase5 3 2 2" xfId="3497"/>
    <cellStyle name="Ênfase5 3_RXO 2011" xfId="3498"/>
    <cellStyle name="Ênfase5 4" xfId="3499"/>
    <cellStyle name="Ênfase5 4 2" xfId="3500"/>
    <cellStyle name="Ênfase5 4 2 2" xfId="3501"/>
    <cellStyle name="Ênfase5 4_RXO 2011" xfId="3502"/>
    <cellStyle name="Ênfase5 5" xfId="3503"/>
    <cellStyle name="Ênfase5 5 2" xfId="3504"/>
    <cellStyle name="Ênfase5 5 2 2" xfId="3505"/>
    <cellStyle name="Ênfase5 5_RXO 2011" xfId="3506"/>
    <cellStyle name="Ênfase5 6" xfId="3507"/>
    <cellStyle name="Ênfase5 6 2" xfId="3508"/>
    <cellStyle name="Ênfase5 6 2 2" xfId="3509"/>
    <cellStyle name="Ênfase5 6_RXO 2011" xfId="3510"/>
    <cellStyle name="Ênfase5 7" xfId="3511"/>
    <cellStyle name="Ênfase5 7 2" xfId="3512"/>
    <cellStyle name="Ênfase6 2" xfId="3513"/>
    <cellStyle name="Ênfase6 2 2" xfId="3514"/>
    <cellStyle name="Ênfase6 2 3" xfId="3515"/>
    <cellStyle name="Ênfase6 2 3 2" xfId="3516"/>
    <cellStyle name="Ênfase6 2_RXO 2011" xfId="3517"/>
    <cellStyle name="Ênfase6 3" xfId="3518"/>
    <cellStyle name="Ênfase6 3 2" xfId="3519"/>
    <cellStyle name="Ênfase6 3 2 2" xfId="3520"/>
    <cellStyle name="Ênfase6 3_RXO 2011" xfId="3521"/>
    <cellStyle name="Ênfase6 4" xfId="3522"/>
    <cellStyle name="Ênfase6 4 2" xfId="3523"/>
    <cellStyle name="Ênfase6 4 2 2" xfId="3524"/>
    <cellStyle name="Ênfase6 4_RXO 2011" xfId="3525"/>
    <cellStyle name="Ênfase6 5" xfId="3526"/>
    <cellStyle name="Ênfase6 5 2" xfId="3527"/>
    <cellStyle name="Ênfase6 5 2 2" xfId="3528"/>
    <cellStyle name="Ênfase6 5_RXO 2011" xfId="3529"/>
    <cellStyle name="Ênfase6 6" xfId="3530"/>
    <cellStyle name="Ênfase6 6 2" xfId="3531"/>
    <cellStyle name="Ênfase6 6 2 2" xfId="3532"/>
    <cellStyle name="Ênfase6 6_RXO 2011" xfId="3533"/>
    <cellStyle name="Ênfase6 7" xfId="3534"/>
    <cellStyle name="Ênfase6 8" xfId="3535"/>
    <cellStyle name="Ênfase6 8 2" xfId="3536"/>
    <cellStyle name="Entrada 2" xfId="3537"/>
    <cellStyle name="Entrada 2 2" xfId="3538"/>
    <cellStyle name="Entrada 2 3" xfId="3539"/>
    <cellStyle name="Entrada 2 3 2" xfId="3540"/>
    <cellStyle name="Entrada 2_RXO 2011" xfId="3541"/>
    <cellStyle name="Entrada 3" xfId="3542"/>
    <cellStyle name="Entrada 3 2" xfId="3543"/>
    <cellStyle name="Entrada 3 2 2" xfId="3544"/>
    <cellStyle name="Entrada 3_RXO 2011" xfId="3545"/>
    <cellStyle name="Entrada 4" xfId="3546"/>
    <cellStyle name="Entrada 4 2" xfId="3547"/>
    <cellStyle name="Entrada 4 2 2" xfId="3548"/>
    <cellStyle name="Entrada 4_RXO 2011" xfId="3549"/>
    <cellStyle name="Entrada 5" xfId="3550"/>
    <cellStyle name="Entrada 5 2" xfId="3551"/>
    <cellStyle name="Entrada 5 2 2" xfId="3552"/>
    <cellStyle name="Entrada 5_RXO 2011" xfId="3553"/>
    <cellStyle name="Entrada 6" xfId="3554"/>
    <cellStyle name="Entrada 6 2" xfId="3555"/>
    <cellStyle name="Entrada 6 2 2" xfId="3556"/>
    <cellStyle name="Entrada 6_RXO 2011" xfId="3557"/>
    <cellStyle name="Entrada 7" xfId="3558"/>
    <cellStyle name="Entrada 7 2" xfId="3559"/>
    <cellStyle name="Euro" xfId="3560"/>
    <cellStyle name="Euro 10" xfId="3561"/>
    <cellStyle name="Euro 11" xfId="3562"/>
    <cellStyle name="Euro 12" xfId="3563"/>
    <cellStyle name="Euro 13" xfId="3564"/>
    <cellStyle name="Euro 14" xfId="3565"/>
    <cellStyle name="Euro 15" xfId="3566"/>
    <cellStyle name="Euro 16" xfId="3567"/>
    <cellStyle name="Euro 17" xfId="3568"/>
    <cellStyle name="Euro 18" xfId="3569"/>
    <cellStyle name="Euro 2" xfId="3570"/>
    <cellStyle name="Euro 2 10" xfId="3571"/>
    <cellStyle name="Euro 2 11" xfId="3572"/>
    <cellStyle name="Euro 2 12" xfId="3573"/>
    <cellStyle name="Euro 2 13" xfId="3574"/>
    <cellStyle name="Euro 2 14" xfId="3575"/>
    <cellStyle name="Euro 2 15" xfId="3576"/>
    <cellStyle name="Euro 2 2" xfId="3577"/>
    <cellStyle name="Euro 2 3" xfId="3578"/>
    <cellStyle name="Euro 2 4" xfId="3579"/>
    <cellStyle name="Euro 2 5" xfId="3580"/>
    <cellStyle name="Euro 2 6" xfId="3581"/>
    <cellStyle name="Euro 2 7" xfId="3582"/>
    <cellStyle name="Euro 2 8" xfId="3583"/>
    <cellStyle name="Euro 2 9" xfId="3584"/>
    <cellStyle name="Euro 3" xfId="3585"/>
    <cellStyle name="Euro 3 2" xfId="3586"/>
    <cellStyle name="Euro 4" xfId="3587"/>
    <cellStyle name="Euro 4 2" xfId="3588"/>
    <cellStyle name="Euro 5" xfId="3589"/>
    <cellStyle name="Euro 6" xfId="3590"/>
    <cellStyle name="Euro 7" xfId="3591"/>
    <cellStyle name="Euro 8" xfId="3592"/>
    <cellStyle name="Euro 9" xfId="3593"/>
    <cellStyle name="Incorreto 2" xfId="3594"/>
    <cellStyle name="Incorreto 2 2" xfId="3595"/>
    <cellStyle name="Incorreto 2 3" xfId="3596"/>
    <cellStyle name="Incorreto 2 3 2" xfId="3597"/>
    <cellStyle name="Incorreto 2_RXO 2011" xfId="3598"/>
    <cellStyle name="Incorreto 3" xfId="3599"/>
    <cellStyle name="Incorreto 3 2" xfId="3600"/>
    <cellStyle name="Incorreto 3 2 2" xfId="3601"/>
    <cellStyle name="Incorreto 3_RXO 2011" xfId="3602"/>
    <cellStyle name="Incorreto 4" xfId="3603"/>
    <cellStyle name="Incorreto 4 2" xfId="3604"/>
    <cellStyle name="Incorreto 4 2 2" xfId="3605"/>
    <cellStyle name="Incorreto 4_RXO 2011" xfId="3606"/>
    <cellStyle name="Incorreto 5" xfId="3607"/>
    <cellStyle name="Incorreto 5 2" xfId="3608"/>
    <cellStyle name="Incorreto 5 2 2" xfId="3609"/>
    <cellStyle name="Incorreto 5_RXO 2011" xfId="3610"/>
    <cellStyle name="Incorreto 6" xfId="3611"/>
    <cellStyle name="Incorreto 6 2" xfId="3612"/>
    <cellStyle name="Incorreto 6 2 2" xfId="3613"/>
    <cellStyle name="Incorreto 6_RXO 2011" xfId="3614"/>
    <cellStyle name="Incorreto 7" xfId="3615"/>
    <cellStyle name="Incorreto 7 2" xfId="3616"/>
    <cellStyle name="Moeda 2" xfId="3617"/>
    <cellStyle name="Moeda 3" xfId="3618"/>
    <cellStyle name="Moeda 4" xfId="4535"/>
    <cellStyle name="Neutra 2" xfId="3619"/>
    <cellStyle name="Neutra 2 2" xfId="3620"/>
    <cellStyle name="Neutra 2 3" xfId="3621"/>
    <cellStyle name="Neutra 2 3 2" xfId="3622"/>
    <cellStyle name="Neutra 2_RXO 2011" xfId="3623"/>
    <cellStyle name="Neutra 3" xfId="3624"/>
    <cellStyle name="Neutra 3 2" xfId="3625"/>
    <cellStyle name="Neutra 3 2 2" xfId="3626"/>
    <cellStyle name="Neutra 3_RXO 2011" xfId="3627"/>
    <cellStyle name="Neutra 4" xfId="3628"/>
    <cellStyle name="Neutra 4 2" xfId="3629"/>
    <cellStyle name="Neutra 4 2 2" xfId="3630"/>
    <cellStyle name="Neutra 4_RXO 2011" xfId="3631"/>
    <cellStyle name="Neutra 5" xfId="3632"/>
    <cellStyle name="Neutra 5 2" xfId="3633"/>
    <cellStyle name="Neutra 5 2 2" xfId="3634"/>
    <cellStyle name="Neutra 5_RXO 2011" xfId="3635"/>
    <cellStyle name="Neutra 6" xfId="3636"/>
    <cellStyle name="Neutra 6 2" xfId="3637"/>
    <cellStyle name="Neutra 6 2 2" xfId="3638"/>
    <cellStyle name="Neutra 6_RXO 2011" xfId="3639"/>
    <cellStyle name="Neutra 7" xfId="3640"/>
    <cellStyle name="Neutra 7 2" xfId="3641"/>
    <cellStyle name="Normal" xfId="0" builtinId="0"/>
    <cellStyle name="Normal 10" xfId="3642"/>
    <cellStyle name="Normal 11" xfId="3643"/>
    <cellStyle name="Normal 12" xfId="3644"/>
    <cellStyle name="Normal 12 2" xfId="3645"/>
    <cellStyle name="Normal 12 3" xfId="3646"/>
    <cellStyle name="Normal 13" xfId="3647"/>
    <cellStyle name="Normal 14" xfId="3648"/>
    <cellStyle name="Normal 14 2" xfId="3649"/>
    <cellStyle name="Normal 14 3" xfId="3650"/>
    <cellStyle name="Normal 15" xfId="3651"/>
    <cellStyle name="Normal 15 2" xfId="3652"/>
    <cellStyle name="Normal 15 3" xfId="3653"/>
    <cellStyle name="Normal 15_24100" xfId="3654"/>
    <cellStyle name="Normal 16" xfId="3655"/>
    <cellStyle name="Normal 16 2" xfId="3656"/>
    <cellStyle name="Normal 16 2 2" xfId="3657"/>
    <cellStyle name="Normal 16 2 2 2" xfId="3658"/>
    <cellStyle name="Normal 16 2 3" xfId="3659"/>
    <cellStyle name="Normal 16 2 3 2" xfId="3660"/>
    <cellStyle name="Normal 16 2 4" xfId="3661"/>
    <cellStyle name="Normal 16 3" xfId="3662"/>
    <cellStyle name="Normal 16 3 2" xfId="3663"/>
    <cellStyle name="Normal 16 4" xfId="3664"/>
    <cellStyle name="Normal 16 4 2" xfId="3665"/>
    <cellStyle name="Normal 16_RXO 2011" xfId="3666"/>
    <cellStyle name="Normal 17" xfId="3667"/>
    <cellStyle name="Normal 18" xfId="3668"/>
    <cellStyle name="Normal 18 2" xfId="3669"/>
    <cellStyle name="Normal 18 2 2" xfId="3670"/>
    <cellStyle name="Normal 18 2 2 2" xfId="3671"/>
    <cellStyle name="Normal 18 2_RXO 2011" xfId="3672"/>
    <cellStyle name="Normal 18 3" xfId="3673"/>
    <cellStyle name="Normal 18 3 2" xfId="3674"/>
    <cellStyle name="Normal 18 3 2 2" xfId="3675"/>
    <cellStyle name="Normal 18 3_RXO 2011" xfId="3676"/>
    <cellStyle name="Normal 18 4" xfId="3677"/>
    <cellStyle name="Normal 18 4 2" xfId="3678"/>
    <cellStyle name="Normal 18 4 2 2" xfId="3679"/>
    <cellStyle name="Normal 18 4_RXO 2011" xfId="3680"/>
    <cellStyle name="Normal 18 5" xfId="3681"/>
    <cellStyle name="Normal 18 5 2" xfId="3682"/>
    <cellStyle name="Normal 18 5 2 2" xfId="3683"/>
    <cellStyle name="Normal 18 5_RXO 2011" xfId="3684"/>
    <cellStyle name="Normal 18 6" xfId="3685"/>
    <cellStyle name="Normal 18 6 2" xfId="3686"/>
    <cellStyle name="Normal 18_AG-41 000" xfId="3687"/>
    <cellStyle name="Normal 19" xfId="3688"/>
    <cellStyle name="Normal 2" xfId="3689"/>
    <cellStyle name="Normal 2 10" xfId="3690"/>
    <cellStyle name="Normal 2 2" xfId="3691"/>
    <cellStyle name="Normal 2 2 2" xfId="3692"/>
    <cellStyle name="Normal 2 3" xfId="3693"/>
    <cellStyle name="Normal 2 4" xfId="3694"/>
    <cellStyle name="Normal 2 4 2" xfId="3695"/>
    <cellStyle name="Normal 2 4 2 2" xfId="3696"/>
    <cellStyle name="Normal 2 4_RXO 2011" xfId="3697"/>
    <cellStyle name="Normal 2 5" xfId="3698"/>
    <cellStyle name="Normal 2 5 2" xfId="3699"/>
    <cellStyle name="Normal 2 5 2 2" xfId="3700"/>
    <cellStyle name="Normal 2 5_RXO 2011" xfId="3701"/>
    <cellStyle name="Normal 2 6" xfId="3702"/>
    <cellStyle name="Normal 2 7" xfId="3703"/>
    <cellStyle name="Normal 2 8" xfId="3704"/>
    <cellStyle name="Normal 2 8 2" xfId="3705"/>
    <cellStyle name="Normal 2 9" xfId="3706"/>
    <cellStyle name="Normal 2_AG-41 000" xfId="3707"/>
    <cellStyle name="Normal 20" xfId="3708"/>
    <cellStyle name="Normal 21" xfId="3709"/>
    <cellStyle name="Normal 22" xfId="3710"/>
    <cellStyle name="Normal 23" xfId="4533"/>
    <cellStyle name="Normal 24" xfId="4534"/>
    <cellStyle name="Normal 24 2" xfId="4536"/>
    <cellStyle name="Normal 25" xfId="4537"/>
    <cellStyle name="Normal 26" xfId="4539"/>
    <cellStyle name="Normal 27" xfId="4540"/>
    <cellStyle name="Normal 28" xfId="4543"/>
    <cellStyle name="Normal 3" xfId="3711"/>
    <cellStyle name="Normal 3 2" xfId="3712"/>
    <cellStyle name="Normal 3 2 2" xfId="3713"/>
    <cellStyle name="Normal 3 2 3" xfId="3714"/>
    <cellStyle name="Normal 3 2 3 2" xfId="3715"/>
    <cellStyle name="Normal 3 2_RXO 2011" xfId="3716"/>
    <cellStyle name="Normal 3 3" xfId="3717"/>
    <cellStyle name="Normal 3 3 2" xfId="3718"/>
    <cellStyle name="Normal 3 3 2 2" xfId="3719"/>
    <cellStyle name="Normal 3 3_RXO 2011" xfId="3720"/>
    <cellStyle name="Normal 3 4" xfId="3721"/>
    <cellStyle name="Normal 3 4 2" xfId="3722"/>
    <cellStyle name="Normal 3 4 2 2" xfId="3723"/>
    <cellStyle name="Normal 3 4_RXO 2011" xfId="3724"/>
    <cellStyle name="Normal 3 5" xfId="3725"/>
    <cellStyle name="Normal 3 5 2" xfId="3726"/>
    <cellStyle name="Normal 3 5 2 2" xfId="3727"/>
    <cellStyle name="Normal 3 5_RXO 2011" xfId="3728"/>
    <cellStyle name="Normal 3 6" xfId="3729"/>
    <cellStyle name="Normal 3 7" xfId="3730"/>
    <cellStyle name="Normal 3 8" xfId="4542"/>
    <cellStyle name="Normal 3_AG-41 000" xfId="3731"/>
    <cellStyle name="Normal 4" xfId="1"/>
    <cellStyle name="Normal 4 2" xfId="3732"/>
    <cellStyle name="Normal 4 2 2" xfId="3733"/>
    <cellStyle name="Normal 4 2 3" xfId="3734"/>
    <cellStyle name="Normal 4 2_ORÇAMENTO2011 - Versão 2010-11-03" xfId="3735"/>
    <cellStyle name="Normal 4 3" xfId="3736"/>
    <cellStyle name="Normal 4 4" xfId="3737"/>
    <cellStyle name="Normal 5" xfId="3738"/>
    <cellStyle name="Normal 5 10" xfId="3739"/>
    <cellStyle name="Normal 5 10 2" xfId="3740"/>
    <cellStyle name="Normal 5 10 2 2" xfId="3741"/>
    <cellStyle name="Normal 5 10 2 2 2" xfId="3742"/>
    <cellStyle name="Normal 5 10 2 2 2 2" xfId="3743"/>
    <cellStyle name="Normal 5 10 2 2 3" xfId="3744"/>
    <cellStyle name="Normal 5 10 2 2 3 2" xfId="3745"/>
    <cellStyle name="Normal 5 10 2 2 4" xfId="3746"/>
    <cellStyle name="Normal 5 10 2 3" xfId="3747"/>
    <cellStyle name="Normal 5 10 2 3 2" xfId="3748"/>
    <cellStyle name="Normal 5 10 2 4" xfId="3749"/>
    <cellStyle name="Normal 5 10 2 4 2" xfId="3750"/>
    <cellStyle name="Normal 5 10 2 5" xfId="3751"/>
    <cellStyle name="Normal 5 10 2_RXO 2011" xfId="3752"/>
    <cellStyle name="Normal 5 10_24100" xfId="3753"/>
    <cellStyle name="Normal 5 11" xfId="3754"/>
    <cellStyle name="Normal 5 11 2" xfId="3755"/>
    <cellStyle name="Normal 5 11 2 2" xfId="3756"/>
    <cellStyle name="Normal 5 11 2 2 2" xfId="3757"/>
    <cellStyle name="Normal 5 11 2 2 2 2" xfId="3758"/>
    <cellStyle name="Normal 5 11 2 2 3" xfId="3759"/>
    <cellStyle name="Normal 5 11 2 2 3 2" xfId="3760"/>
    <cellStyle name="Normal 5 11 2 2 4" xfId="3761"/>
    <cellStyle name="Normal 5 11 2 3" xfId="3762"/>
    <cellStyle name="Normal 5 11 2 3 2" xfId="3763"/>
    <cellStyle name="Normal 5 11 2 4" xfId="3764"/>
    <cellStyle name="Normal 5 11 2 4 2" xfId="3765"/>
    <cellStyle name="Normal 5 11 2 5" xfId="3766"/>
    <cellStyle name="Normal 5 11 2_RXO 2011" xfId="3767"/>
    <cellStyle name="Normal 5 11_24100" xfId="3768"/>
    <cellStyle name="Normal 5 12" xfId="3769"/>
    <cellStyle name="Normal 5 2" xfId="3770"/>
    <cellStyle name="Normal 5 2 2" xfId="3771"/>
    <cellStyle name="Normal 5 2 2 2" xfId="3772"/>
    <cellStyle name="Normal 5 2 2 2 2" xfId="3773"/>
    <cellStyle name="Normal 5 2 2 2 2 2" xfId="3774"/>
    <cellStyle name="Normal 5 2 2 2 3" xfId="3775"/>
    <cellStyle name="Normal 5 2 2 2 3 2" xfId="3776"/>
    <cellStyle name="Normal 5 2 2 2 4" xfId="3777"/>
    <cellStyle name="Normal 5 2 2 3" xfId="3778"/>
    <cellStyle name="Normal 5 2 2 3 2" xfId="3779"/>
    <cellStyle name="Normal 5 2 2 4" xfId="3780"/>
    <cellStyle name="Normal 5 2 2 4 2" xfId="3781"/>
    <cellStyle name="Normal 5 2 2 5" xfId="3782"/>
    <cellStyle name="Normal 5 2 2_RXO 2011" xfId="3783"/>
    <cellStyle name="Normal 5 2_24100" xfId="3784"/>
    <cellStyle name="Normal 5 3" xfId="3785"/>
    <cellStyle name="Normal 5 3 2" xfId="3786"/>
    <cellStyle name="Normal 5 3 2 2" xfId="3787"/>
    <cellStyle name="Normal 5 3 2 2 2" xfId="3788"/>
    <cellStyle name="Normal 5 3 2 2 2 2" xfId="3789"/>
    <cellStyle name="Normal 5 3 2 2 3" xfId="3790"/>
    <cellStyle name="Normal 5 3 2 2 3 2" xfId="3791"/>
    <cellStyle name="Normal 5 3 2 2 4" xfId="3792"/>
    <cellStyle name="Normal 5 3 2 3" xfId="3793"/>
    <cellStyle name="Normal 5 3 2 3 2" xfId="3794"/>
    <cellStyle name="Normal 5 3 2 4" xfId="3795"/>
    <cellStyle name="Normal 5 3 2 4 2" xfId="3796"/>
    <cellStyle name="Normal 5 3 2 5" xfId="3797"/>
    <cellStyle name="Normal 5 3 2_RXO 2011" xfId="3798"/>
    <cellStyle name="Normal 5 3_24100" xfId="3799"/>
    <cellStyle name="Normal 5 4" xfId="3800"/>
    <cellStyle name="Normal 5 4 2" xfId="3801"/>
    <cellStyle name="Normal 5 4 2 2" xfId="3802"/>
    <cellStyle name="Normal 5 4 2 2 2" xfId="3803"/>
    <cellStyle name="Normal 5 4 2 2 2 2" xfId="3804"/>
    <cellStyle name="Normal 5 4 2 2 3" xfId="3805"/>
    <cellStyle name="Normal 5 4 2 2 3 2" xfId="3806"/>
    <cellStyle name="Normal 5 4 2 2 4" xfId="3807"/>
    <cellStyle name="Normal 5 4 2 3" xfId="3808"/>
    <cellStyle name="Normal 5 4 2 3 2" xfId="3809"/>
    <cellStyle name="Normal 5 4 2 4" xfId="3810"/>
    <cellStyle name="Normal 5 4 2 4 2" xfId="3811"/>
    <cellStyle name="Normal 5 4 2 5" xfId="3812"/>
    <cellStyle name="Normal 5 4 2_RXO 2011" xfId="3813"/>
    <cellStyle name="Normal 5 4_24100" xfId="3814"/>
    <cellStyle name="Normal 5 5" xfId="3815"/>
    <cellStyle name="Normal 5 5 2" xfId="3816"/>
    <cellStyle name="Normal 5 5 2 2" xfId="3817"/>
    <cellStyle name="Normal 5 5 2 2 2" xfId="3818"/>
    <cellStyle name="Normal 5 5 2 2 2 2" xfId="3819"/>
    <cellStyle name="Normal 5 5 2 2 3" xfId="3820"/>
    <cellStyle name="Normal 5 5 2 2 3 2" xfId="3821"/>
    <cellStyle name="Normal 5 5 2 2 4" xfId="3822"/>
    <cellStyle name="Normal 5 5 2 3" xfId="3823"/>
    <cellStyle name="Normal 5 5 2 3 2" xfId="3824"/>
    <cellStyle name="Normal 5 5 2 4" xfId="3825"/>
    <cellStyle name="Normal 5 5 2 4 2" xfId="3826"/>
    <cellStyle name="Normal 5 5 2 5" xfId="3827"/>
    <cellStyle name="Normal 5 5 2_RXO 2011" xfId="3828"/>
    <cellStyle name="Normal 5 5_24100" xfId="3829"/>
    <cellStyle name="Normal 5 6" xfId="3830"/>
    <cellStyle name="Normal 5 6 2" xfId="3831"/>
    <cellStyle name="Normal 5 6 2 2" xfId="3832"/>
    <cellStyle name="Normal 5 6 2 2 2" xfId="3833"/>
    <cellStyle name="Normal 5 6 2 2 2 2" xfId="3834"/>
    <cellStyle name="Normal 5 6 2 2 3" xfId="3835"/>
    <cellStyle name="Normal 5 6 2 2 3 2" xfId="3836"/>
    <cellStyle name="Normal 5 6 2 2 4" xfId="3837"/>
    <cellStyle name="Normal 5 6 2 3" xfId="3838"/>
    <cellStyle name="Normal 5 6 2 3 2" xfId="3839"/>
    <cellStyle name="Normal 5 6 2 4" xfId="3840"/>
    <cellStyle name="Normal 5 6 2 4 2" xfId="3841"/>
    <cellStyle name="Normal 5 6 2 5" xfId="3842"/>
    <cellStyle name="Normal 5 6 2_RXO 2011" xfId="3843"/>
    <cellStyle name="Normal 5 6_24100" xfId="3844"/>
    <cellStyle name="Normal 5 7" xfId="3845"/>
    <cellStyle name="Normal 5 7 2" xfId="3846"/>
    <cellStyle name="Normal 5 7 2 2" xfId="3847"/>
    <cellStyle name="Normal 5 7 2 2 2" xfId="3848"/>
    <cellStyle name="Normal 5 7 2 2 2 2" xfId="3849"/>
    <cellStyle name="Normal 5 7 2 2 3" xfId="3850"/>
    <cellStyle name="Normal 5 7 2 2 3 2" xfId="3851"/>
    <cellStyle name="Normal 5 7 2 2 4" xfId="3852"/>
    <cellStyle name="Normal 5 7 2 3" xfId="3853"/>
    <cellStyle name="Normal 5 7 2 3 2" xfId="3854"/>
    <cellStyle name="Normal 5 7 2 4" xfId="3855"/>
    <cellStyle name="Normal 5 7 2 4 2" xfId="3856"/>
    <cellStyle name="Normal 5 7 2 5" xfId="3857"/>
    <cellStyle name="Normal 5 7 2_RXO 2011" xfId="3858"/>
    <cellStyle name="Normal 5 7_24100" xfId="3859"/>
    <cellStyle name="Normal 5 8" xfId="3860"/>
    <cellStyle name="Normal 5 8 2" xfId="3861"/>
    <cellStyle name="Normal 5 8 2 2" xfId="3862"/>
    <cellStyle name="Normal 5 8 2 2 2" xfId="3863"/>
    <cellStyle name="Normal 5 8 2 2 2 2" xfId="3864"/>
    <cellStyle name="Normal 5 8 2 2 3" xfId="3865"/>
    <cellStyle name="Normal 5 8 2 2 3 2" xfId="3866"/>
    <cellStyle name="Normal 5 8 2 2 4" xfId="3867"/>
    <cellStyle name="Normal 5 8 2 3" xfId="3868"/>
    <cellStyle name="Normal 5 8 2 3 2" xfId="3869"/>
    <cellStyle name="Normal 5 8 2 4" xfId="3870"/>
    <cellStyle name="Normal 5 8 2 4 2" xfId="3871"/>
    <cellStyle name="Normal 5 8 2 5" xfId="3872"/>
    <cellStyle name="Normal 5 8 2_RXO 2011" xfId="3873"/>
    <cellStyle name="Normal 5 8_24100" xfId="3874"/>
    <cellStyle name="Normal 5 9" xfId="3875"/>
    <cellStyle name="Normal 5 9 2" xfId="3876"/>
    <cellStyle name="Normal 5 9 2 2" xfId="3877"/>
    <cellStyle name="Normal 5 9 2 2 2" xfId="3878"/>
    <cellStyle name="Normal 5 9 2 2 2 2" xfId="3879"/>
    <cellStyle name="Normal 5 9 2 2 3" xfId="3880"/>
    <cellStyle name="Normal 5 9 2 2 3 2" xfId="3881"/>
    <cellStyle name="Normal 5 9 2 2 4" xfId="3882"/>
    <cellStyle name="Normal 5 9 2 3" xfId="3883"/>
    <cellStyle name="Normal 5 9 2 3 2" xfId="3884"/>
    <cellStyle name="Normal 5 9 2 4" xfId="3885"/>
    <cellStyle name="Normal 5 9 2 4 2" xfId="3886"/>
    <cellStyle name="Normal 5 9 2 5" xfId="3887"/>
    <cellStyle name="Normal 5 9 2_RXO 2011" xfId="3888"/>
    <cellStyle name="Normal 5 9_24100" xfId="3889"/>
    <cellStyle name="Normal 5_BD_RXO_2010" xfId="3890"/>
    <cellStyle name="Normal 6" xfId="3891"/>
    <cellStyle name="Normal 6 2" xfId="3892"/>
    <cellStyle name="Normal 6 2 2" xfId="3893"/>
    <cellStyle name="Normal 6 2 2 2" xfId="3894"/>
    <cellStyle name="Normal 6 2_RXO 2011" xfId="3895"/>
    <cellStyle name="Normal 6 3" xfId="3896"/>
    <cellStyle name="Normal 6 3 2" xfId="3897"/>
    <cellStyle name="Normal 6 3 2 2" xfId="3898"/>
    <cellStyle name="Normal 6 3_RXO 2011" xfId="3899"/>
    <cellStyle name="Normal 6 4" xfId="3900"/>
    <cellStyle name="Normal 6 4 2" xfId="3901"/>
    <cellStyle name="Normal 6 4 2 2" xfId="3902"/>
    <cellStyle name="Normal 6 4_RXO 2011" xfId="3903"/>
    <cellStyle name="Normal 6 5" xfId="3904"/>
    <cellStyle name="Normal 6 5 2" xfId="3905"/>
    <cellStyle name="Normal 6 5 2 2" xfId="3906"/>
    <cellStyle name="Normal 6 5_RXO 2011" xfId="3907"/>
    <cellStyle name="Normal 6 6" xfId="3908"/>
    <cellStyle name="Normal 6 6 2" xfId="3909"/>
    <cellStyle name="Normal 6_AG-41 000" xfId="3910"/>
    <cellStyle name="Normal 7" xfId="3911"/>
    <cellStyle name="Normal 7 2" xfId="3912"/>
    <cellStyle name="Normal 7 2 2" xfId="3913"/>
    <cellStyle name="Normal 7 2 2 2" xfId="3914"/>
    <cellStyle name="Normal 7 2_RXO 2011" xfId="3915"/>
    <cellStyle name="Normal 7 3" xfId="3916"/>
    <cellStyle name="Normal 7 3 2" xfId="3917"/>
    <cellStyle name="Normal 7 3 2 2" xfId="3918"/>
    <cellStyle name="Normal 7 3_RXO 2011" xfId="3919"/>
    <cellStyle name="Normal 7 4" xfId="3920"/>
    <cellStyle name="Normal 7 4 2" xfId="3921"/>
    <cellStyle name="Normal 7 4 2 2" xfId="3922"/>
    <cellStyle name="Normal 7 4_RXO 2011" xfId="3923"/>
    <cellStyle name="Normal 7 5" xfId="3924"/>
    <cellStyle name="Normal 7 5 2" xfId="3925"/>
    <cellStyle name="Normal 7 5 2 2" xfId="3926"/>
    <cellStyle name="Normal 7 5_RXO 2011" xfId="3927"/>
    <cellStyle name="Normal 7 6" xfId="3928"/>
    <cellStyle name="Normal 7 6 2" xfId="3929"/>
    <cellStyle name="Normal 7_AG-41 000" xfId="3930"/>
    <cellStyle name="Normal 8" xfId="3931"/>
    <cellStyle name="Normal 8 2" xfId="3932"/>
    <cellStyle name="Normal 8 2 2" xfId="3933"/>
    <cellStyle name="Normal 8 2 2 2" xfId="3934"/>
    <cellStyle name="Normal 8 2_RXO 2011" xfId="3935"/>
    <cellStyle name="Normal 8 3" xfId="3936"/>
    <cellStyle name="Normal 8 3 2" xfId="3937"/>
    <cellStyle name="Normal 8 3 2 2" xfId="3938"/>
    <cellStyle name="Normal 8 3_RXO 2011" xfId="3939"/>
    <cellStyle name="Normal 8 4" xfId="3940"/>
    <cellStyle name="Normal 8 4 2" xfId="3941"/>
    <cellStyle name="Normal 8 4 2 2" xfId="3942"/>
    <cellStyle name="Normal 8 4_RXO 2011" xfId="3943"/>
    <cellStyle name="Normal 8 5" xfId="3944"/>
    <cellStyle name="Normal 8 5 2" xfId="3945"/>
    <cellStyle name="Normal 8 5 2 2" xfId="3946"/>
    <cellStyle name="Normal 8 5_RXO 2011" xfId="3947"/>
    <cellStyle name="Normal 8 6" xfId="3948"/>
    <cellStyle name="Normal 8 6 2" xfId="3949"/>
    <cellStyle name="Normal 8_AG-41 000" xfId="3950"/>
    <cellStyle name="Normal 9" xfId="3951"/>
    <cellStyle name="Nota 10" xfId="3952"/>
    <cellStyle name="Nota 10 2" xfId="3953"/>
    <cellStyle name="Nota 10 2 2" xfId="3954"/>
    <cellStyle name="Nota 10 2 2 2" xfId="3955"/>
    <cellStyle name="Nota 10 2 3" xfId="3956"/>
    <cellStyle name="Nota 10 2 3 2" xfId="3957"/>
    <cellStyle name="Nota 10 2 4" xfId="3958"/>
    <cellStyle name="Nota 10 3" xfId="3959"/>
    <cellStyle name="Nota 10 3 2" xfId="3960"/>
    <cellStyle name="Nota 10 4" xfId="3961"/>
    <cellStyle name="Nota 10 4 2" xfId="3962"/>
    <cellStyle name="Nota 10 5" xfId="3963"/>
    <cellStyle name="Nota 2" xfId="3964"/>
    <cellStyle name="Nota 2 10" xfId="3965"/>
    <cellStyle name="Nota 2 2" xfId="3966"/>
    <cellStyle name="Nota 2 2 2" xfId="3967"/>
    <cellStyle name="Nota 2 2 2 2" xfId="3968"/>
    <cellStyle name="Nota 2 2 2 2 2" xfId="3969"/>
    <cellStyle name="Nota 2 2 2 3" xfId="3970"/>
    <cellStyle name="Nota 2 2 3" xfId="3971"/>
    <cellStyle name="Nota 2 2 3 2" xfId="3972"/>
    <cellStyle name="Nota 2 2 4" xfId="3973"/>
    <cellStyle name="Nota 2 3" xfId="3974"/>
    <cellStyle name="Nota 2 3 2" xfId="3975"/>
    <cellStyle name="Nota 2 3 2 2" xfId="3976"/>
    <cellStyle name="Nota 2 3 2 2 2" xfId="3977"/>
    <cellStyle name="Nota 2 3 2 3" xfId="3978"/>
    <cellStyle name="Nota 2 3 3" xfId="3979"/>
    <cellStyle name="Nota 2 3 3 2" xfId="3980"/>
    <cellStyle name="Nota 2 3 4" xfId="3981"/>
    <cellStyle name="Nota 2 4" xfId="3982"/>
    <cellStyle name="Nota 2 4 2" xfId="3983"/>
    <cellStyle name="Nota 2 4 2 2" xfId="3984"/>
    <cellStyle name="Nota 2 4 2 2 2" xfId="3985"/>
    <cellStyle name="Nota 2 4 2 3" xfId="3986"/>
    <cellStyle name="Nota 2 4 3" xfId="3987"/>
    <cellStyle name="Nota 2 4 3 2" xfId="3988"/>
    <cellStyle name="Nota 2 4 4" xfId="3989"/>
    <cellStyle name="Nota 2 5" xfId="3990"/>
    <cellStyle name="Nota 2 5 2" xfId="3991"/>
    <cellStyle name="Nota 2 5 2 2" xfId="3992"/>
    <cellStyle name="Nota 2 5 2 2 2" xfId="3993"/>
    <cellStyle name="Nota 2 5 2 3" xfId="3994"/>
    <cellStyle name="Nota 2 5 3" xfId="3995"/>
    <cellStyle name="Nota 2 5 3 2" xfId="3996"/>
    <cellStyle name="Nota 2 5 4" xfId="3997"/>
    <cellStyle name="Nota 2 6" xfId="3998"/>
    <cellStyle name="Nota 2 6 2" xfId="3999"/>
    <cellStyle name="Nota 2 7" xfId="4000"/>
    <cellStyle name="Nota 2 7 2" xfId="4001"/>
    <cellStyle name="Nota 2 7 2 2" xfId="4002"/>
    <cellStyle name="Nota 2 7 3" xfId="4003"/>
    <cellStyle name="Nota 2 8" xfId="4004"/>
    <cellStyle name="Nota 2 8 2" xfId="4005"/>
    <cellStyle name="Nota 2 9" xfId="4006"/>
    <cellStyle name="Nota 2 9 2" xfId="4007"/>
    <cellStyle name="Nota 3" xfId="4008"/>
    <cellStyle name="Nota 3 2" xfId="4009"/>
    <cellStyle name="Nota 3 2 2" xfId="4010"/>
    <cellStyle name="Nota 3 2 2 2" xfId="4011"/>
    <cellStyle name="Nota 3 2 2 2 2" xfId="4012"/>
    <cellStyle name="Nota 3 2 2 3" xfId="4013"/>
    <cellStyle name="Nota 3 2 3" xfId="4014"/>
    <cellStyle name="Nota 3 2 3 2" xfId="4015"/>
    <cellStyle name="Nota 3 2 4" xfId="4016"/>
    <cellStyle name="Nota 3 3" xfId="4017"/>
    <cellStyle name="Nota 3 3 2" xfId="4018"/>
    <cellStyle name="Nota 3 3 2 2" xfId="4019"/>
    <cellStyle name="Nota 3 3 2 2 2" xfId="4020"/>
    <cellStyle name="Nota 3 3 2 3" xfId="4021"/>
    <cellStyle name="Nota 3 3 3" xfId="4022"/>
    <cellStyle name="Nota 3 3 3 2" xfId="4023"/>
    <cellStyle name="Nota 3 3 4" xfId="4024"/>
    <cellStyle name="Nota 3 4" xfId="4025"/>
    <cellStyle name="Nota 3 4 2" xfId="4026"/>
    <cellStyle name="Nota 3 4 2 2" xfId="4027"/>
    <cellStyle name="Nota 3 4 2 2 2" xfId="4028"/>
    <cellStyle name="Nota 3 4 2 3" xfId="4029"/>
    <cellStyle name="Nota 3 4 3" xfId="4030"/>
    <cellStyle name="Nota 3 4 3 2" xfId="4031"/>
    <cellStyle name="Nota 3 4 4" xfId="4032"/>
    <cellStyle name="Nota 3 5" xfId="4033"/>
    <cellStyle name="Nota 3 5 2" xfId="4034"/>
    <cellStyle name="Nota 3 5 2 2" xfId="4035"/>
    <cellStyle name="Nota 3 5 2 2 2" xfId="4036"/>
    <cellStyle name="Nota 3 5 2 3" xfId="4037"/>
    <cellStyle name="Nota 3 5 3" xfId="4038"/>
    <cellStyle name="Nota 3 5 3 2" xfId="4039"/>
    <cellStyle name="Nota 3 5 4" xfId="4040"/>
    <cellStyle name="Nota 3 6" xfId="4041"/>
    <cellStyle name="Nota 3 6 2" xfId="4042"/>
    <cellStyle name="Nota 3 6 2 2" xfId="4043"/>
    <cellStyle name="Nota 3 6 3" xfId="4044"/>
    <cellStyle name="Nota 3 7" xfId="4045"/>
    <cellStyle name="Nota 3 7 2" xfId="4046"/>
    <cellStyle name="Nota 3 8" xfId="4047"/>
    <cellStyle name="Nota 4" xfId="4048"/>
    <cellStyle name="Nota 4 2" xfId="4049"/>
    <cellStyle name="Nota 4 2 2" xfId="4050"/>
    <cellStyle name="Nota 4 2 2 2" xfId="4051"/>
    <cellStyle name="Nota 4 2 2 2 2" xfId="4052"/>
    <cellStyle name="Nota 4 2 2 3" xfId="4053"/>
    <cellStyle name="Nota 4 2 3" xfId="4054"/>
    <cellStyle name="Nota 4 2 3 2" xfId="4055"/>
    <cellStyle name="Nota 4 2 4" xfId="4056"/>
    <cellStyle name="Nota 4 3" xfId="4057"/>
    <cellStyle name="Nota 4 3 2" xfId="4058"/>
    <cellStyle name="Nota 4 3 2 2" xfId="4059"/>
    <cellStyle name="Nota 4 3 2 2 2" xfId="4060"/>
    <cellStyle name="Nota 4 3 2 3" xfId="4061"/>
    <cellStyle name="Nota 4 3 3" xfId="4062"/>
    <cellStyle name="Nota 4 3 3 2" xfId="4063"/>
    <cellStyle name="Nota 4 3 4" xfId="4064"/>
    <cellStyle name="Nota 4 4" xfId="4065"/>
    <cellStyle name="Nota 4 4 2" xfId="4066"/>
    <cellStyle name="Nota 4 4 2 2" xfId="4067"/>
    <cellStyle name="Nota 4 4 2 2 2" xfId="4068"/>
    <cellStyle name="Nota 4 4 2 3" xfId="4069"/>
    <cellStyle name="Nota 4 4 3" xfId="4070"/>
    <cellStyle name="Nota 4 4 3 2" xfId="4071"/>
    <cellStyle name="Nota 4 4 4" xfId="4072"/>
    <cellStyle name="Nota 4 5" xfId="4073"/>
    <cellStyle name="Nota 4 5 2" xfId="4074"/>
    <cellStyle name="Nota 4 5 2 2" xfId="4075"/>
    <cellStyle name="Nota 4 5 2 2 2" xfId="4076"/>
    <cellStyle name="Nota 4 5 2 3" xfId="4077"/>
    <cellStyle name="Nota 4 5 3" xfId="4078"/>
    <cellStyle name="Nota 4 5 3 2" xfId="4079"/>
    <cellStyle name="Nota 4 5 4" xfId="4080"/>
    <cellStyle name="Nota 4 6" xfId="4081"/>
    <cellStyle name="Nota 4 6 2" xfId="4082"/>
    <cellStyle name="Nota 4 6 2 2" xfId="4083"/>
    <cellStyle name="Nota 4 6 3" xfId="4084"/>
    <cellStyle name="Nota 4 7" xfId="4085"/>
    <cellStyle name="Nota 4 7 2" xfId="4086"/>
    <cellStyle name="Nota 4 8" xfId="4087"/>
    <cellStyle name="Nota 5" xfId="4088"/>
    <cellStyle name="Nota 5 2" xfId="4089"/>
    <cellStyle name="Nota 5 2 2" xfId="4090"/>
    <cellStyle name="Nota 5 2 2 2" xfId="4091"/>
    <cellStyle name="Nota 5 2 2 2 2" xfId="4092"/>
    <cellStyle name="Nota 5 2 2 3" xfId="4093"/>
    <cellStyle name="Nota 5 2 3" xfId="4094"/>
    <cellStyle name="Nota 5 2 3 2" xfId="4095"/>
    <cellStyle name="Nota 5 2 4" xfId="4096"/>
    <cellStyle name="Nota 5 3" xfId="4097"/>
    <cellStyle name="Nota 5 3 2" xfId="4098"/>
    <cellStyle name="Nota 5 3 2 2" xfId="4099"/>
    <cellStyle name="Nota 5 3 2 2 2" xfId="4100"/>
    <cellStyle name="Nota 5 3 2 3" xfId="4101"/>
    <cellStyle name="Nota 5 3 3" xfId="4102"/>
    <cellStyle name="Nota 5 3 3 2" xfId="4103"/>
    <cellStyle name="Nota 5 3 4" xfId="4104"/>
    <cellStyle name="Nota 5 4" xfId="4105"/>
    <cellStyle name="Nota 5 4 2" xfId="4106"/>
    <cellStyle name="Nota 5 4 2 2" xfId="4107"/>
    <cellStyle name="Nota 5 4 2 2 2" xfId="4108"/>
    <cellStyle name="Nota 5 4 2 3" xfId="4109"/>
    <cellStyle name="Nota 5 4 3" xfId="4110"/>
    <cellStyle name="Nota 5 4 3 2" xfId="4111"/>
    <cellStyle name="Nota 5 4 4" xfId="4112"/>
    <cellStyle name="Nota 5 5" xfId="4113"/>
    <cellStyle name="Nota 5 5 2" xfId="4114"/>
    <cellStyle name="Nota 5 5 2 2" xfId="4115"/>
    <cellStyle name="Nota 5 5 2 2 2" xfId="4116"/>
    <cellStyle name="Nota 5 5 2 3" xfId="4117"/>
    <cellStyle name="Nota 5 5 3" xfId="4118"/>
    <cellStyle name="Nota 5 5 3 2" xfId="4119"/>
    <cellStyle name="Nota 5 5 4" xfId="4120"/>
    <cellStyle name="Nota 5 6" xfId="4121"/>
    <cellStyle name="Nota 5 6 2" xfId="4122"/>
    <cellStyle name="Nota 5 6 2 2" xfId="4123"/>
    <cellStyle name="Nota 5 6 3" xfId="4124"/>
    <cellStyle name="Nota 5 7" xfId="4125"/>
    <cellStyle name="Nota 5 7 2" xfId="4126"/>
    <cellStyle name="Nota 5 8" xfId="4127"/>
    <cellStyle name="Nota 6" xfId="4128"/>
    <cellStyle name="Nota 6 2" xfId="4129"/>
    <cellStyle name="Nota 6 2 2" xfId="4130"/>
    <cellStyle name="Nota 6 2 2 2" xfId="4131"/>
    <cellStyle name="Nota 6 2 2 2 2" xfId="4132"/>
    <cellStyle name="Nota 6 2 2 3" xfId="4133"/>
    <cellStyle name="Nota 6 2 3" xfId="4134"/>
    <cellStyle name="Nota 6 2 3 2" xfId="4135"/>
    <cellStyle name="Nota 6 2 4" xfId="4136"/>
    <cellStyle name="Nota 6 3" xfId="4137"/>
    <cellStyle name="Nota 6 3 2" xfId="4138"/>
    <cellStyle name="Nota 6 3 2 2" xfId="4139"/>
    <cellStyle name="Nota 6 3 2 2 2" xfId="4140"/>
    <cellStyle name="Nota 6 3 2 3" xfId="4141"/>
    <cellStyle name="Nota 6 3 3" xfId="4142"/>
    <cellStyle name="Nota 6 3 3 2" xfId="4143"/>
    <cellStyle name="Nota 6 3 4" xfId="4144"/>
    <cellStyle name="Nota 6 4" xfId="4145"/>
    <cellStyle name="Nota 6 4 2" xfId="4146"/>
    <cellStyle name="Nota 6 4 2 2" xfId="4147"/>
    <cellStyle name="Nota 6 4 2 2 2" xfId="4148"/>
    <cellStyle name="Nota 6 4 2 3" xfId="4149"/>
    <cellStyle name="Nota 6 4 3" xfId="4150"/>
    <cellStyle name="Nota 6 4 3 2" xfId="4151"/>
    <cellStyle name="Nota 6 4 4" xfId="4152"/>
    <cellStyle name="Nota 6 5" xfId="4153"/>
    <cellStyle name="Nota 6 5 2" xfId="4154"/>
    <cellStyle name="Nota 6 5 2 2" xfId="4155"/>
    <cellStyle name="Nota 6 5 2 2 2" xfId="4156"/>
    <cellStyle name="Nota 6 5 2 3" xfId="4157"/>
    <cellStyle name="Nota 6 5 3" xfId="4158"/>
    <cellStyle name="Nota 6 5 3 2" xfId="4159"/>
    <cellStyle name="Nota 6 5 4" xfId="4160"/>
    <cellStyle name="Nota 6 6" xfId="4161"/>
    <cellStyle name="Nota 6 6 2" xfId="4162"/>
    <cellStyle name="Nota 6 6 2 2" xfId="4163"/>
    <cellStyle name="Nota 6 6 3" xfId="4164"/>
    <cellStyle name="Nota 6 7" xfId="4165"/>
    <cellStyle name="Nota 6 7 2" xfId="4166"/>
    <cellStyle name="Nota 6 8" xfId="4167"/>
    <cellStyle name="Nota 7" xfId="4168"/>
    <cellStyle name="Nota 7 2" xfId="4169"/>
    <cellStyle name="Nota 7 2 2" xfId="4170"/>
    <cellStyle name="Nota 7 2 2 2" xfId="4171"/>
    <cellStyle name="Nota 7 2 2 2 2" xfId="4172"/>
    <cellStyle name="Nota 7 2 2 3" xfId="4173"/>
    <cellStyle name="Nota 7 2 3" xfId="4174"/>
    <cellStyle name="Nota 7 2 3 2" xfId="4175"/>
    <cellStyle name="Nota 7 2 4" xfId="4176"/>
    <cellStyle name="Nota 7 3" xfId="4177"/>
    <cellStyle name="Nota 7 3 2" xfId="4178"/>
    <cellStyle name="Nota 7 3 2 2" xfId="4179"/>
    <cellStyle name="Nota 7 3 2 2 2" xfId="4180"/>
    <cellStyle name="Nota 7 3 2 3" xfId="4181"/>
    <cellStyle name="Nota 7 3 3" xfId="4182"/>
    <cellStyle name="Nota 7 3 3 2" xfId="4183"/>
    <cellStyle name="Nota 7 3 4" xfId="4184"/>
    <cellStyle name="Nota 7 4" xfId="4185"/>
    <cellStyle name="Nota 7 4 2" xfId="4186"/>
    <cellStyle name="Nota 7 4 2 2" xfId="4187"/>
    <cellStyle name="Nota 7 4 2 2 2" xfId="4188"/>
    <cellStyle name="Nota 7 4 2 3" xfId="4189"/>
    <cellStyle name="Nota 7 4 3" xfId="4190"/>
    <cellStyle name="Nota 7 4 3 2" xfId="4191"/>
    <cellStyle name="Nota 7 4 4" xfId="4192"/>
    <cellStyle name="Nota 7 5" xfId="4193"/>
    <cellStyle name="Nota 7 5 2" xfId="4194"/>
    <cellStyle name="Nota 7 5 2 2" xfId="4195"/>
    <cellStyle name="Nota 7 5 2 2 2" xfId="4196"/>
    <cellStyle name="Nota 7 5 2 3" xfId="4197"/>
    <cellStyle name="Nota 7 5 3" xfId="4198"/>
    <cellStyle name="Nota 7 5 3 2" xfId="4199"/>
    <cellStyle name="Nota 7 5 4" xfId="4200"/>
    <cellStyle name="Nota 7 6" xfId="4201"/>
    <cellStyle name="Nota 7 6 2" xfId="4202"/>
    <cellStyle name="Nota 7 6 2 2" xfId="4203"/>
    <cellStyle name="Nota 7 6 3" xfId="4204"/>
    <cellStyle name="Nota 7 7" xfId="4205"/>
    <cellStyle name="Nota 7 7 2" xfId="4206"/>
    <cellStyle name="Nota 7 8" xfId="4207"/>
    <cellStyle name="Nota 8" xfId="4208"/>
    <cellStyle name="Nota 8 2" xfId="4209"/>
    <cellStyle name="Nota 8 2 2" xfId="4210"/>
    <cellStyle name="Nota 8 2 2 2" xfId="4211"/>
    <cellStyle name="Nota 8 2 2 2 2" xfId="4212"/>
    <cellStyle name="Nota 8 2 2 2 2 2" xfId="4213"/>
    <cellStyle name="Nota 8 2 2 2 3" xfId="4214"/>
    <cellStyle name="Nota 8 2 2 2 3 2" xfId="4215"/>
    <cellStyle name="Nota 8 2 2 2 4" xfId="4216"/>
    <cellStyle name="Nota 8 2 2 3" xfId="4217"/>
    <cellStyle name="Nota 8 2 2 3 2" xfId="4218"/>
    <cellStyle name="Nota 8 2 2 4" xfId="4219"/>
    <cellStyle name="Nota 8 2 2 4 2" xfId="4220"/>
    <cellStyle name="Nota 8 2 2 5" xfId="4221"/>
    <cellStyle name="Nota 8 2 3" xfId="4222"/>
    <cellStyle name="Nota 8 2 3 2" xfId="4223"/>
    <cellStyle name="Nota 8 2 3 2 2" xfId="4224"/>
    <cellStyle name="Nota 8 2 3 3" xfId="4225"/>
    <cellStyle name="Nota 8 2 3 3 2" xfId="4226"/>
    <cellStyle name="Nota 8 2 3 4" xfId="4227"/>
    <cellStyle name="Nota 8 2 4" xfId="4228"/>
    <cellStyle name="Nota 8 2 4 2" xfId="4229"/>
    <cellStyle name="Nota 8 2 5" xfId="4230"/>
    <cellStyle name="Nota 8 2 5 2" xfId="4231"/>
    <cellStyle name="Nota 8 2 6" xfId="4232"/>
    <cellStyle name="Nota 8 3" xfId="4233"/>
    <cellStyle name="Nota 8 3 2" xfId="4234"/>
    <cellStyle name="Nota 8 3 2 2" xfId="4235"/>
    <cellStyle name="Nota 8 3 2 2 2" xfId="4236"/>
    <cellStyle name="Nota 8 3 2 3" xfId="4237"/>
    <cellStyle name="Nota 8 3 2 3 2" xfId="4238"/>
    <cellStyle name="Nota 8 3 2 4" xfId="4239"/>
    <cellStyle name="Nota 8 3 3" xfId="4240"/>
    <cellStyle name="Nota 8 3 3 2" xfId="4241"/>
    <cellStyle name="Nota 8 3 4" xfId="4242"/>
    <cellStyle name="Nota 8 3 4 2" xfId="4243"/>
    <cellStyle name="Nota 8 3 5" xfId="4244"/>
    <cellStyle name="Nota 8 4" xfId="4245"/>
    <cellStyle name="Nota 8 4 2" xfId="4246"/>
    <cellStyle name="Nota 8 4 2 2" xfId="4247"/>
    <cellStyle name="Nota 8 4 3" xfId="4248"/>
    <cellStyle name="Nota 8 4 3 2" xfId="4249"/>
    <cellStyle name="Nota 8 4 4" xfId="4250"/>
    <cellStyle name="Nota 8 5" xfId="4251"/>
    <cellStyle name="Nota 8 5 2" xfId="4252"/>
    <cellStyle name="Nota 8 6" xfId="4253"/>
    <cellStyle name="Nota 8 6 2" xfId="4254"/>
    <cellStyle name="Nota 8 7" xfId="4255"/>
    <cellStyle name="Nota 9" xfId="4256"/>
    <cellStyle name="Nota 9 2" xfId="4257"/>
    <cellStyle name="Nota 9 2 2" xfId="4258"/>
    <cellStyle name="Nota 9 2 2 2" xfId="4259"/>
    <cellStyle name="Nota 9 2 3" xfId="4260"/>
    <cellStyle name="Nota 9 2 3 2" xfId="4261"/>
    <cellStyle name="Nota 9 2 4" xfId="4262"/>
    <cellStyle name="Nota 9 3" xfId="4263"/>
    <cellStyle name="Nota 9 3 2" xfId="4264"/>
    <cellStyle name="Nota 9 4" xfId="4265"/>
    <cellStyle name="Nota 9 4 2" xfId="4266"/>
    <cellStyle name="Nota 9 5" xfId="4267"/>
    <cellStyle name="Porcentagem" xfId="4532" builtinId="5"/>
    <cellStyle name="Porcentagem 2" xfId="4268"/>
    <cellStyle name="Porcentagem 2 2" xfId="4269"/>
    <cellStyle name="Porcentagem 3" xfId="4270"/>
    <cellStyle name="Porcentagem 4" xfId="4271"/>
    <cellStyle name="Porcentagem 4 2" xfId="4272"/>
    <cellStyle name="Porcentagem 5" xfId="4273"/>
    <cellStyle name="Porcentagem 5 2" xfId="4274"/>
    <cellStyle name="Porcentagem 5 2 2" xfId="4275"/>
    <cellStyle name="Porcentagem 5 3" xfId="4276"/>
    <cellStyle name="Resultado do Assistente de dados" xfId="4277"/>
    <cellStyle name="Saída 2" xfId="4278"/>
    <cellStyle name="Saída 2 2" xfId="4279"/>
    <cellStyle name="Saída 2 3" xfId="4280"/>
    <cellStyle name="Saída 2 3 2" xfId="4281"/>
    <cellStyle name="Saída 2_RXO 2011" xfId="4282"/>
    <cellStyle name="Saída 3" xfId="4283"/>
    <cellStyle name="Saída 3 2" xfId="4284"/>
    <cellStyle name="Saída 3 2 2" xfId="4285"/>
    <cellStyle name="Saída 3_RXO 2011" xfId="4286"/>
    <cellStyle name="Saída 4" xfId="4287"/>
    <cellStyle name="Saída 4 2" xfId="4288"/>
    <cellStyle name="Saída 4 2 2" xfId="4289"/>
    <cellStyle name="Saída 4_RXO 2011" xfId="4290"/>
    <cellStyle name="Saída 5" xfId="4291"/>
    <cellStyle name="Saída 5 2" xfId="4292"/>
    <cellStyle name="Saída 5 2 2" xfId="4293"/>
    <cellStyle name="Saída 5_RXO 2011" xfId="4294"/>
    <cellStyle name="Saída 6" xfId="4295"/>
    <cellStyle name="Saída 6 2" xfId="4296"/>
    <cellStyle name="Saída 6 2 2" xfId="4297"/>
    <cellStyle name="Saída 6_RXO 2011" xfId="4298"/>
    <cellStyle name="Saída 7" xfId="4299"/>
    <cellStyle name="Saída 7 2" xfId="4300"/>
    <cellStyle name="Separador de milhares 10" xfId="4301"/>
    <cellStyle name="Separador de milhares 10 2" xfId="4302"/>
    <cellStyle name="Separador de milhares 10 2 2" xfId="4303"/>
    <cellStyle name="Separador de milhares 10 3" xfId="4304"/>
    <cellStyle name="Separador de milhares 10 3 2" xfId="4305"/>
    <cellStyle name="Separador de milhares 11" xfId="4306"/>
    <cellStyle name="Separador de milhares 11 2" xfId="4307"/>
    <cellStyle name="Separador de milhares 12" xfId="4538"/>
    <cellStyle name="Separador de milhares 13" xfId="4541"/>
    <cellStyle name="Separador de milhares 2" xfId="4308"/>
    <cellStyle name="Separador de milhares 2 2" xfId="4309"/>
    <cellStyle name="Separador de milhares 2 3" xfId="4310"/>
    <cellStyle name="Separador de milhares 2 4" xfId="4311"/>
    <cellStyle name="Separador de milhares 2 5" xfId="4312"/>
    <cellStyle name="Separador de milhares 3" xfId="4313"/>
    <cellStyle name="Separador de milhares 3 2" xfId="4314"/>
    <cellStyle name="Separador de milhares 3 2 2" xfId="4315"/>
    <cellStyle name="Separador de milhares 4" xfId="4316"/>
    <cellStyle name="Separador de milhares 4 2" xfId="4317"/>
    <cellStyle name="Separador de milhares 5" xfId="4318"/>
    <cellStyle name="Separador de milhares 6" xfId="4319"/>
    <cellStyle name="Separador de milhares 6 2" xfId="4320"/>
    <cellStyle name="Separador de milhares 6 3" xfId="4321"/>
    <cellStyle name="Separador de milhares 6 3 2" xfId="4322"/>
    <cellStyle name="Separador de milhares 6 3 2 2" xfId="4323"/>
    <cellStyle name="Separador de milhares 6 3 3" xfId="4324"/>
    <cellStyle name="Separador de milhares 6 3 3 2" xfId="4325"/>
    <cellStyle name="Separador de milhares 6 3 4" xfId="4326"/>
    <cellStyle name="Separador de milhares 6 4" xfId="4327"/>
    <cellStyle name="Separador de milhares 6 4 2" xfId="4328"/>
    <cellStyle name="Separador de milhares 6 5" xfId="4329"/>
    <cellStyle name="Separador de milhares 6 5 2" xfId="4330"/>
    <cellStyle name="Separador de milhares 7" xfId="4331"/>
    <cellStyle name="Separador de milhares 7 2" xfId="4332"/>
    <cellStyle name="Separador de milhares 7 3" xfId="4333"/>
    <cellStyle name="Separador de milhares 8" xfId="4334"/>
    <cellStyle name="Separador de milhares 8 2" xfId="4335"/>
    <cellStyle name="Separador de milhares 8 2 2" xfId="4336"/>
    <cellStyle name="Separador de milhares 8 2 2 2" xfId="4337"/>
    <cellStyle name="Separador de milhares 8 2 3" xfId="4338"/>
    <cellStyle name="Separador de milhares 8 2 3 2" xfId="4339"/>
    <cellStyle name="Separador de milhares 8 2 4" xfId="4340"/>
    <cellStyle name="Separador de milhares 8 3" xfId="4341"/>
    <cellStyle name="Separador de milhares 8 3 2" xfId="4342"/>
    <cellStyle name="Separador de milhares 8 4" xfId="4343"/>
    <cellStyle name="Separador de milhares 8 4 2" xfId="4344"/>
    <cellStyle name="Separador de milhares 8 5" xfId="4345"/>
    <cellStyle name="Separador de milhares 9" xfId="4346"/>
    <cellStyle name="Separador de milhares 9 2" xfId="4347"/>
    <cellStyle name="Separador de milhares 9 2 2" xfId="4348"/>
    <cellStyle name="Separador de milhares 9 3" xfId="4349"/>
    <cellStyle name="Separador de milhares 9 3 2" xfId="4350"/>
    <cellStyle name="Separador de milhares 9 4" xfId="4351"/>
    <cellStyle name="Texto de Aviso 2" xfId="4352"/>
    <cellStyle name="Texto de Aviso 2 2" xfId="4353"/>
    <cellStyle name="Texto de Aviso 2 3" xfId="4354"/>
    <cellStyle name="Texto de Aviso 2 3 2" xfId="4355"/>
    <cellStyle name="Texto de Aviso 2_RXO 2011" xfId="4356"/>
    <cellStyle name="Texto de Aviso 3" xfId="4357"/>
    <cellStyle name="Texto de Aviso 3 2" xfId="4358"/>
    <cellStyle name="Texto de Aviso 3 2 2" xfId="4359"/>
    <cellStyle name="Texto de Aviso 3_RXO 2011" xfId="4360"/>
    <cellStyle name="Texto de Aviso 4" xfId="4361"/>
    <cellStyle name="Texto de Aviso 4 2" xfId="4362"/>
    <cellStyle name="Texto de Aviso 4 2 2" xfId="4363"/>
    <cellStyle name="Texto de Aviso 4_RXO 2011" xfId="4364"/>
    <cellStyle name="Texto de Aviso 5" xfId="4365"/>
    <cellStyle name="Texto de Aviso 5 2" xfId="4366"/>
    <cellStyle name="Texto de Aviso 5 2 2" xfId="4367"/>
    <cellStyle name="Texto de Aviso 5_RXO 2011" xfId="4368"/>
    <cellStyle name="Texto de Aviso 6" xfId="4369"/>
    <cellStyle name="Texto de Aviso 6 2" xfId="4370"/>
    <cellStyle name="Texto de Aviso 6 2 2" xfId="4371"/>
    <cellStyle name="Texto de Aviso 6 2 2 2" xfId="4372"/>
    <cellStyle name="Texto de Aviso 6 2 3" xfId="4373"/>
    <cellStyle name="Texto de Aviso 6 2_RXO 2011" xfId="4374"/>
    <cellStyle name="Texto de Aviso 6_RXO 2011" xfId="4375"/>
    <cellStyle name="Texto de Aviso 7" xfId="4376"/>
    <cellStyle name="Texto de Aviso 7 2" xfId="4377"/>
    <cellStyle name="Texto de Aviso 7 2 2" xfId="4378"/>
    <cellStyle name="Texto de Aviso 7 3" xfId="4379"/>
    <cellStyle name="Texto de Aviso 7_RXO 2011" xfId="4380"/>
    <cellStyle name="Texto Explicativo 2" xfId="4381"/>
    <cellStyle name="Texto Explicativo 2 2" xfId="4382"/>
    <cellStyle name="Texto Explicativo 2 3" xfId="4383"/>
    <cellStyle name="Texto Explicativo 2 3 2" xfId="4384"/>
    <cellStyle name="Texto Explicativo 2_RXO 2011" xfId="4385"/>
    <cellStyle name="Texto Explicativo 3" xfId="4386"/>
    <cellStyle name="Texto Explicativo 3 2" xfId="4387"/>
    <cellStyle name="Texto Explicativo 3 2 2" xfId="4388"/>
    <cellStyle name="Texto Explicativo 3_RXO 2011" xfId="4389"/>
    <cellStyle name="Texto Explicativo 4" xfId="4390"/>
    <cellStyle name="Texto Explicativo 4 2" xfId="4391"/>
    <cellStyle name="Texto Explicativo 4 2 2" xfId="4392"/>
    <cellStyle name="Texto Explicativo 4_RXO 2011" xfId="4393"/>
    <cellStyle name="Texto Explicativo 5" xfId="4394"/>
    <cellStyle name="Texto Explicativo 5 2" xfId="4395"/>
    <cellStyle name="Texto Explicativo 5 2 2" xfId="4396"/>
    <cellStyle name="Texto Explicativo 5_RXO 2011" xfId="4397"/>
    <cellStyle name="Texto Explicativo 6" xfId="4398"/>
    <cellStyle name="Texto Explicativo 6 2" xfId="4399"/>
    <cellStyle name="Texto Explicativo 6 2 2" xfId="4400"/>
    <cellStyle name="Texto Explicativo 6_RXO 2011" xfId="4401"/>
    <cellStyle name="Texto Explicativo 7" xfId="4402"/>
    <cellStyle name="Texto Explicativo 7 2" xfId="4403"/>
    <cellStyle name="Título 1 2" xfId="4404"/>
    <cellStyle name="Título 1 2 2" xfId="4405"/>
    <cellStyle name="Título 1 2 2 2" xfId="4406"/>
    <cellStyle name="Título 1 2 3" xfId="4407"/>
    <cellStyle name="Título 1 2_RXO 2011" xfId="4408"/>
    <cellStyle name="Título 1 3" xfId="4409"/>
    <cellStyle name="Título 1 3 2" xfId="4410"/>
    <cellStyle name="Título 1 3 2 2" xfId="4411"/>
    <cellStyle name="Título 1 3_RXO 2011" xfId="4412"/>
    <cellStyle name="Título 1 4" xfId="4413"/>
    <cellStyle name="Título 1 4 2" xfId="4414"/>
    <cellStyle name="Título 1 4 2 2" xfId="4415"/>
    <cellStyle name="Título 1 4_RXO 2011" xfId="4416"/>
    <cellStyle name="Título 1 5" xfId="4417"/>
    <cellStyle name="Título 1 5 2" xfId="4418"/>
    <cellStyle name="Título 1 5 2 2" xfId="4419"/>
    <cellStyle name="Título 1 5_RXO 2011" xfId="4420"/>
    <cellStyle name="Título 1 6" xfId="4421"/>
    <cellStyle name="Título 1 6 2" xfId="4422"/>
    <cellStyle name="Título 1 6 2 2" xfId="4423"/>
    <cellStyle name="Título 1 6_RXO 2011" xfId="4424"/>
    <cellStyle name="Título 1 7" xfId="4425"/>
    <cellStyle name="Título 1 7 2" xfId="4426"/>
    <cellStyle name="Título 2 2" xfId="4427"/>
    <cellStyle name="Título 2 2 2" xfId="4428"/>
    <cellStyle name="Título 2 2 2 2" xfId="4429"/>
    <cellStyle name="Título 2 2 3" xfId="4430"/>
    <cellStyle name="Título 2 2_RXO 2011" xfId="4431"/>
    <cellStyle name="Título 2 3" xfId="4432"/>
    <cellStyle name="Título 2 3 2" xfId="4433"/>
    <cellStyle name="Título 2 3 2 2" xfId="4434"/>
    <cellStyle name="Título 2 3_RXO 2011" xfId="4435"/>
    <cellStyle name="Título 2 4" xfId="4436"/>
    <cellStyle name="Título 2 4 2" xfId="4437"/>
    <cellStyle name="Título 2 4 2 2" xfId="4438"/>
    <cellStyle name="Título 2 4_RXO 2011" xfId="4439"/>
    <cellStyle name="Título 2 5" xfId="4440"/>
    <cellStyle name="Título 2 5 2" xfId="4441"/>
    <cellStyle name="Título 2 5 2 2" xfId="4442"/>
    <cellStyle name="Título 2 5_RXO 2011" xfId="4443"/>
    <cellStyle name="Título 2 6" xfId="4444"/>
    <cellStyle name="Título 2 6 2" xfId="4445"/>
    <cellStyle name="Título 2 6 2 2" xfId="4446"/>
    <cellStyle name="Título 2 6_RXO 2011" xfId="4447"/>
    <cellStyle name="Título 2 7" xfId="4448"/>
    <cellStyle name="Título 2 7 2" xfId="4449"/>
    <cellStyle name="Título 3 2" xfId="4450"/>
    <cellStyle name="Título 3 2 2" xfId="4451"/>
    <cellStyle name="Título 3 2 2 2" xfId="4452"/>
    <cellStyle name="Título 3 2 3" xfId="4453"/>
    <cellStyle name="Título 3 2_RXO 2011" xfId="4454"/>
    <cellStyle name="Título 3 3" xfId="4455"/>
    <cellStyle name="Título 3 3 2" xfId="4456"/>
    <cellStyle name="Título 3 3 2 2" xfId="4457"/>
    <cellStyle name="Título 3 3_RXO 2011" xfId="4458"/>
    <cellStyle name="Título 3 4" xfId="4459"/>
    <cellStyle name="Título 3 4 2" xfId="4460"/>
    <cellStyle name="Título 3 4 2 2" xfId="4461"/>
    <cellStyle name="Título 3 4_RXO 2011" xfId="4462"/>
    <cellStyle name="Título 3 5" xfId="4463"/>
    <cellStyle name="Título 3 5 2" xfId="4464"/>
    <cellStyle name="Título 3 5 2 2" xfId="4465"/>
    <cellStyle name="Título 3 5_RXO 2011" xfId="4466"/>
    <cellStyle name="Título 3 6" xfId="4467"/>
    <cellStyle name="Título 3 6 2" xfId="4468"/>
    <cellStyle name="Título 3 6 2 2" xfId="4469"/>
    <cellStyle name="Título 3 6_RXO 2011" xfId="4470"/>
    <cellStyle name="Título 3 7" xfId="4471"/>
    <cellStyle name="Título 3 7 2" xfId="4472"/>
    <cellStyle name="Título 4 2" xfId="4473"/>
    <cellStyle name="Título 4 2 2" xfId="4474"/>
    <cellStyle name="Título 4 2 2 2" xfId="4475"/>
    <cellStyle name="Título 4 2 3" xfId="4476"/>
    <cellStyle name="Título 4 2_RXO 2011" xfId="4477"/>
    <cellStyle name="Título 4 3" xfId="4478"/>
    <cellStyle name="Título 4 3 2" xfId="4479"/>
    <cellStyle name="Título 4 3 2 2" xfId="4480"/>
    <cellStyle name="Título 4 3_RXO 2011" xfId="4481"/>
    <cellStyle name="Título 4 4" xfId="4482"/>
    <cellStyle name="Título 4 4 2" xfId="4483"/>
    <cellStyle name="Título 4 4 2 2" xfId="4484"/>
    <cellStyle name="Título 4 4_RXO 2011" xfId="4485"/>
    <cellStyle name="Título 4 5" xfId="4486"/>
    <cellStyle name="Título 4 5 2" xfId="4487"/>
    <cellStyle name="Título 4 5 2 2" xfId="4488"/>
    <cellStyle name="Título 4 5_RXO 2011" xfId="4489"/>
    <cellStyle name="Título 4 6" xfId="4490"/>
    <cellStyle name="Título 4 6 2" xfId="4491"/>
    <cellStyle name="Título 4 6 2 2" xfId="4492"/>
    <cellStyle name="Título 4 6_RXO 2011" xfId="4493"/>
    <cellStyle name="Título 4 7" xfId="4494"/>
    <cellStyle name="Título 4 7 2" xfId="4495"/>
    <cellStyle name="Título 5" xfId="4496"/>
    <cellStyle name="Título 5 2" xfId="4497"/>
    <cellStyle name="Título 6" xfId="4498"/>
    <cellStyle name="Título 7" xfId="4499"/>
    <cellStyle name="Título do Assistente de dados" xfId="4500"/>
    <cellStyle name="Total 2" xfId="4501"/>
    <cellStyle name="Total 2 2" xfId="4502"/>
    <cellStyle name="Total 2 3" xfId="4503"/>
    <cellStyle name="Total 2 3 2" xfId="4504"/>
    <cellStyle name="Total 2_RXO 2011" xfId="4505"/>
    <cellStyle name="Total 3" xfId="4506"/>
    <cellStyle name="Total 3 2" xfId="4507"/>
    <cellStyle name="Total 3 2 2" xfId="4508"/>
    <cellStyle name="Total 3_RXO 2011" xfId="4509"/>
    <cellStyle name="Total 4" xfId="4510"/>
    <cellStyle name="Total 4 2" xfId="4511"/>
    <cellStyle name="Total 4 2 2" xfId="4512"/>
    <cellStyle name="Total 4_RXO 2011" xfId="4513"/>
    <cellStyle name="Total 5" xfId="4514"/>
    <cellStyle name="Total 5 2" xfId="4515"/>
    <cellStyle name="Total 5 2 2" xfId="4516"/>
    <cellStyle name="Total 5_RXO 2011" xfId="4517"/>
    <cellStyle name="Total 6" xfId="4518"/>
    <cellStyle name="Total 6 2" xfId="4519"/>
    <cellStyle name="Total 6 2 2" xfId="4520"/>
    <cellStyle name="Total 6 2 2 2" xfId="4521"/>
    <cellStyle name="Total 6 2 3" xfId="4522"/>
    <cellStyle name="Total 6 2_RXO 2011" xfId="4523"/>
    <cellStyle name="Total 6_RXO 2011" xfId="4524"/>
    <cellStyle name="Total 7" xfId="4525"/>
    <cellStyle name="Total 7 2" xfId="4526"/>
    <cellStyle name="Total 7 2 2" xfId="4527"/>
    <cellStyle name="Total 7 3" xfId="4528"/>
    <cellStyle name="Total 7_RXO 2011" xfId="4529"/>
    <cellStyle name="Valor do Assistente de dados" xfId="4530"/>
    <cellStyle name="Vírgula 2" xfId="4531"/>
  </cellStyles>
  <dxfs count="0"/>
  <tableStyles count="0" defaultTableStyle="TableStyleMedium9" defaultPivotStyle="PivotStyleLight16"/>
  <colors>
    <mruColors>
      <color rgb="FFFF0000"/>
      <color rgb="FF0000CC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2" name="Imagem 1" descr="Documentosã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4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95251</xdr:colOff>
      <xdr:row>0</xdr:row>
      <xdr:rowOff>95250</xdr:rowOff>
    </xdr:from>
    <xdr:to>
      <xdr:col>9</xdr:col>
      <xdr:colOff>470857</xdr:colOff>
      <xdr:row>4</xdr:row>
      <xdr:rowOff>31243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1" y="95250"/>
          <a:ext cx="1947232" cy="545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DE\FECHAMENTO%20CONTABIL\2016\07_2016\Execu&#231;&#227;o%20Or&#231;ament&#225;ria\F&#225;bricas\F&#225;bricas%20-%20Execu&#231;&#227;o%20Or&#231;ament&#225;ria%2007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fgalerani\AppData\Local\Microsoft\Windows\Temporary%20Internet%20Files\Content.Outlook\WLZ5F5VH\C&#243;pia%20de%20Custo%20Administrativo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- CTB X GER"/>
      <sheetName val="CDC"/>
      <sheetName val="PC - CTB X GER - PESSOAL"/>
      <sheetName val="Balancete 05_2016"/>
      <sheetName val="Reclassificações 02_2016"/>
      <sheetName val="BD-RAZ IMOB"/>
      <sheetName val="BD-RAZ"/>
      <sheetName val="TOT-FABRICAS - REAL"/>
      <sheetName val="Geral"/>
      <sheetName val="PROJ.LUZ - TOTAL FÁBRICAS "/>
      <sheetName val="FAB-JSL - REAL"/>
      <sheetName val="FAB-VNC - REAL"/>
      <sheetName val="FAB-LUZ - REAL"/>
      <sheetName val="FAB-CAP - REAL"/>
      <sheetName val="FAB-JAC - REAL"/>
      <sheetName val="FAB-BRAS - REAL"/>
      <sheetName val="FAB-COORD - REAL"/>
      <sheetName val="FAB-CORP - 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D15">
            <v>330000</v>
          </cell>
          <cell r="F15">
            <v>51766.180000000008</v>
          </cell>
          <cell r="R15">
            <v>0</v>
          </cell>
        </row>
        <row r="17">
          <cell r="D17">
            <v>1065977</v>
          </cell>
          <cell r="F17">
            <v>484673.93999999954</v>
          </cell>
          <cell r="R17">
            <v>0</v>
          </cell>
        </row>
        <row r="19">
          <cell r="D19">
            <v>0</v>
          </cell>
          <cell r="F19">
            <v>56</v>
          </cell>
          <cell r="R19">
            <v>0</v>
          </cell>
        </row>
        <row r="42">
          <cell r="F42">
            <v>2756</v>
          </cell>
          <cell r="R42">
            <v>0</v>
          </cell>
        </row>
        <row r="49">
          <cell r="F49">
            <v>0</v>
          </cell>
        </row>
        <row r="59">
          <cell r="F59">
            <v>147526</v>
          </cell>
        </row>
        <row r="68">
          <cell r="F68">
            <v>2.2257139221842286E-2</v>
          </cell>
        </row>
        <row r="69">
          <cell r="F69">
            <v>40838</v>
          </cell>
        </row>
        <row r="76">
          <cell r="F76">
            <v>77252.949999999968</v>
          </cell>
        </row>
        <row r="77">
          <cell r="D77">
            <v>8.0438535934339722E-2</v>
          </cell>
        </row>
        <row r="90">
          <cell r="D90">
            <v>0</v>
          </cell>
        </row>
        <row r="91">
          <cell r="D91">
            <v>0</v>
          </cell>
        </row>
        <row r="101">
          <cell r="D101">
            <v>0</v>
          </cell>
        </row>
        <row r="112">
          <cell r="F112">
            <v>11231809.560000001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zão - Geral"/>
      <sheetName val="Razão - Janeiro"/>
      <sheetName val="Razão - Fevereiro"/>
      <sheetName val="Razão - Março"/>
      <sheetName val="Razão - Abril"/>
      <sheetName val="Razão - Maio"/>
      <sheetName val="CC"/>
      <sheetName val="CONSOLIDADO"/>
      <sheetName val="OFICINAS"/>
      <sheetName val="FABRICAS"/>
      <sheetName val="UPPM"/>
      <sheetName val="FUSSESP"/>
      <sheetName val="POIESIS"/>
      <sheetName val="FINEP"/>
      <sheetName val="Plan1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K17">
            <v>-150252.66999999998</v>
          </cell>
        </row>
      </sheetData>
      <sheetData sheetId="9">
        <row r="51">
          <cell r="K51">
            <v>-16360.100000000002</v>
          </cell>
        </row>
        <row r="81">
          <cell r="K81">
            <v>-48342.12</v>
          </cell>
        </row>
        <row r="114">
          <cell r="K114">
            <v>-24335.27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9"/>
  <sheetViews>
    <sheetView zoomScale="84" zoomScaleNormal="84" workbookViewId="0">
      <selection activeCell="B106" sqref="B106"/>
    </sheetView>
  </sheetViews>
  <sheetFormatPr defaultColWidth="11.42578125" defaultRowHeight="12.75"/>
  <cols>
    <col min="1" max="1" width="11.42578125" style="44"/>
    <col min="2" max="2" width="49" style="44" bestFit="1" customWidth="1"/>
    <col min="3" max="3" width="11.42578125" style="44"/>
    <col min="4" max="4" width="42.28515625" style="49" bestFit="1" customWidth="1"/>
    <col min="5" max="16384" width="11.42578125" style="44"/>
  </cols>
  <sheetData>
    <row r="1" spans="1:4" s="42" customFormat="1">
      <c r="A1" s="42" t="s">
        <v>100</v>
      </c>
      <c r="B1" s="42" t="s">
        <v>101</v>
      </c>
      <c r="C1" s="42" t="s">
        <v>102</v>
      </c>
      <c r="D1" s="48" t="s">
        <v>103</v>
      </c>
    </row>
    <row r="2" spans="1:4">
      <c r="A2" s="41">
        <v>100083</v>
      </c>
      <c r="B2" s="43" t="s">
        <v>309</v>
      </c>
      <c r="C2" s="44" t="s">
        <v>329</v>
      </c>
      <c r="D2" s="49" t="s">
        <v>68</v>
      </c>
    </row>
    <row r="3" spans="1:4">
      <c r="A3" s="41">
        <v>100084</v>
      </c>
      <c r="B3" s="43" t="s">
        <v>310</v>
      </c>
      <c r="C3" s="44" t="s">
        <v>45</v>
      </c>
      <c r="D3" s="49" t="s">
        <v>68</v>
      </c>
    </row>
    <row r="4" spans="1:4">
      <c r="A4" s="41">
        <v>100085</v>
      </c>
      <c r="B4" s="43" t="s">
        <v>304</v>
      </c>
      <c r="C4" s="44" t="s">
        <v>329</v>
      </c>
      <c r="D4" s="49" t="s">
        <v>68</v>
      </c>
    </row>
    <row r="5" spans="1:4">
      <c r="A5" s="41">
        <v>100086</v>
      </c>
      <c r="B5" s="43" t="s">
        <v>305</v>
      </c>
      <c r="C5" s="44" t="s">
        <v>328</v>
      </c>
      <c r="D5" s="49" t="s">
        <v>68</v>
      </c>
    </row>
    <row r="6" spans="1:4">
      <c r="A6" s="41">
        <v>100087</v>
      </c>
      <c r="B6" s="43" t="s">
        <v>311</v>
      </c>
      <c r="C6" s="44" t="s">
        <v>328</v>
      </c>
      <c r="D6" s="49" t="s">
        <v>68</v>
      </c>
    </row>
    <row r="7" spans="1:4">
      <c r="A7" s="41">
        <v>100088</v>
      </c>
      <c r="B7" s="43" t="s">
        <v>312</v>
      </c>
      <c r="C7" s="44" t="s">
        <v>328</v>
      </c>
      <c r="D7" s="49" t="s">
        <v>68</v>
      </c>
    </row>
    <row r="8" spans="1:4">
      <c r="A8" s="41">
        <v>100089</v>
      </c>
      <c r="B8" s="43" t="s">
        <v>306</v>
      </c>
      <c r="C8" s="44" t="s">
        <v>20</v>
      </c>
      <c r="D8" s="49" t="s">
        <v>68</v>
      </c>
    </row>
    <row r="9" spans="1:4">
      <c r="A9" s="41">
        <v>100119</v>
      </c>
      <c r="B9" s="43" t="s">
        <v>307</v>
      </c>
      <c r="C9" s="44" t="s">
        <v>329</v>
      </c>
      <c r="D9" s="49" t="s">
        <v>68</v>
      </c>
    </row>
    <row r="10" spans="1:4">
      <c r="A10" s="41">
        <v>100121</v>
      </c>
      <c r="B10" s="43" t="s">
        <v>308</v>
      </c>
      <c r="C10" s="44" t="s">
        <v>329</v>
      </c>
      <c r="D10" s="49" t="s">
        <v>68</v>
      </c>
    </row>
    <row r="11" spans="1:4">
      <c r="A11" s="41">
        <v>100096</v>
      </c>
      <c r="B11" s="43" t="s">
        <v>313</v>
      </c>
      <c r="C11" s="44" t="s">
        <v>329</v>
      </c>
      <c r="D11" s="49" t="s">
        <v>68</v>
      </c>
    </row>
    <row r="12" spans="1:4">
      <c r="A12" s="41">
        <v>300000</v>
      </c>
      <c r="B12" s="43" t="s">
        <v>104</v>
      </c>
      <c r="C12" s="44" t="s">
        <v>105</v>
      </c>
      <c r="D12" s="49" t="s">
        <v>106</v>
      </c>
    </row>
    <row r="13" spans="1:4">
      <c r="A13" s="41">
        <v>300001</v>
      </c>
      <c r="B13" s="43" t="s">
        <v>107</v>
      </c>
      <c r="C13" s="44" t="s">
        <v>105</v>
      </c>
      <c r="D13" s="49" t="s">
        <v>106</v>
      </c>
    </row>
    <row r="14" spans="1:4">
      <c r="A14" s="41">
        <v>300002</v>
      </c>
      <c r="B14" s="43" t="s">
        <v>108</v>
      </c>
      <c r="C14" s="44" t="s">
        <v>105</v>
      </c>
      <c r="D14" s="49" t="s">
        <v>112</v>
      </c>
    </row>
    <row r="15" spans="1:4">
      <c r="A15" s="41">
        <v>300003</v>
      </c>
      <c r="B15" s="43" t="s">
        <v>109</v>
      </c>
      <c r="C15" s="44" t="s">
        <v>110</v>
      </c>
      <c r="D15" s="49" t="s">
        <v>112</v>
      </c>
    </row>
    <row r="16" spans="1:4">
      <c r="A16" s="41">
        <v>300004</v>
      </c>
      <c r="B16" s="43" t="s">
        <v>111</v>
      </c>
      <c r="C16" s="44" t="s">
        <v>110</v>
      </c>
      <c r="D16" s="49" t="s">
        <v>112</v>
      </c>
    </row>
    <row r="17" spans="1:4">
      <c r="A17" s="41">
        <v>300005</v>
      </c>
      <c r="B17" s="43" t="s">
        <v>113</v>
      </c>
      <c r="C17" s="44" t="s">
        <v>110</v>
      </c>
      <c r="D17" s="49" t="s">
        <v>112</v>
      </c>
    </row>
    <row r="18" spans="1:4">
      <c r="A18" s="41">
        <v>300006</v>
      </c>
      <c r="B18" s="43" t="s">
        <v>114</v>
      </c>
      <c r="C18" s="44" t="s">
        <v>110</v>
      </c>
      <c r="D18" s="49" t="s">
        <v>112</v>
      </c>
    </row>
    <row r="19" spans="1:4">
      <c r="A19" s="41">
        <v>300007</v>
      </c>
      <c r="B19" s="43" t="s">
        <v>115</v>
      </c>
      <c r="C19" s="44" t="s">
        <v>110</v>
      </c>
      <c r="D19" s="49" t="s">
        <v>112</v>
      </c>
    </row>
    <row r="20" spans="1:4">
      <c r="A20" s="41">
        <v>300008</v>
      </c>
      <c r="B20" s="43" t="s">
        <v>116</v>
      </c>
      <c r="C20" s="44" t="s">
        <v>110</v>
      </c>
      <c r="D20" s="49" t="s">
        <v>112</v>
      </c>
    </row>
    <row r="21" spans="1:4">
      <c r="A21" s="41">
        <v>300009</v>
      </c>
      <c r="B21" s="43" t="s">
        <v>117</v>
      </c>
      <c r="C21" s="44" t="s">
        <v>110</v>
      </c>
      <c r="D21" s="49" t="s">
        <v>112</v>
      </c>
    </row>
    <row r="22" spans="1:4">
      <c r="A22" s="41">
        <v>300010</v>
      </c>
      <c r="B22" s="43" t="s">
        <v>118</v>
      </c>
      <c r="C22" s="44" t="s">
        <v>119</v>
      </c>
      <c r="D22" s="49" t="s">
        <v>120</v>
      </c>
    </row>
    <row r="23" spans="1:4">
      <c r="A23" s="41">
        <v>300011</v>
      </c>
      <c r="B23" s="43" t="s">
        <v>121</v>
      </c>
      <c r="C23" s="44" t="s">
        <v>119</v>
      </c>
      <c r="D23" s="49" t="s">
        <v>120</v>
      </c>
    </row>
    <row r="24" spans="1:4">
      <c r="A24" s="41">
        <v>300012</v>
      </c>
      <c r="B24" s="43" t="s">
        <v>122</v>
      </c>
      <c r="C24" s="44" t="s">
        <v>119</v>
      </c>
      <c r="D24" s="49" t="s">
        <v>120</v>
      </c>
    </row>
    <row r="25" spans="1:4">
      <c r="A25" s="41">
        <v>300013</v>
      </c>
      <c r="B25" s="43" t="s">
        <v>123</v>
      </c>
      <c r="C25" s="44" t="s">
        <v>119</v>
      </c>
      <c r="D25" s="49" t="s">
        <v>120</v>
      </c>
    </row>
    <row r="26" spans="1:4">
      <c r="A26" s="41">
        <v>300014</v>
      </c>
      <c r="B26" s="43" t="s">
        <v>124</v>
      </c>
      <c r="C26" s="44" t="s">
        <v>119</v>
      </c>
      <c r="D26" s="49" t="s">
        <v>120</v>
      </c>
    </row>
    <row r="27" spans="1:4">
      <c r="A27" s="41">
        <v>400000</v>
      </c>
      <c r="B27" s="43" t="s">
        <v>125</v>
      </c>
      <c r="C27" s="44" t="s">
        <v>12</v>
      </c>
      <c r="D27" s="49" t="s">
        <v>71</v>
      </c>
    </row>
    <row r="28" spans="1:4">
      <c r="A28" s="41">
        <v>400001</v>
      </c>
      <c r="B28" s="43" t="s">
        <v>126</v>
      </c>
      <c r="C28" s="44" t="s">
        <v>12</v>
      </c>
      <c r="D28" s="49" t="s">
        <v>71</v>
      </c>
    </row>
    <row r="29" spans="1:4">
      <c r="A29" s="41">
        <v>400002</v>
      </c>
      <c r="B29" s="43" t="s">
        <v>127</v>
      </c>
      <c r="C29" s="44" t="s">
        <v>12</v>
      </c>
      <c r="D29" s="49" t="s">
        <v>71</v>
      </c>
    </row>
    <row r="30" spans="1:4">
      <c r="A30" s="41">
        <v>400003</v>
      </c>
      <c r="B30" s="43" t="s">
        <v>83</v>
      </c>
      <c r="C30" s="44" t="s">
        <v>300</v>
      </c>
      <c r="D30" s="49" t="s">
        <v>21</v>
      </c>
    </row>
    <row r="31" spans="1:4">
      <c r="A31" s="41">
        <v>400004</v>
      </c>
      <c r="B31" s="43" t="s">
        <v>128</v>
      </c>
      <c r="C31" s="44" t="s">
        <v>300</v>
      </c>
      <c r="D31" s="49" t="s">
        <v>21</v>
      </c>
    </row>
    <row r="32" spans="1:4">
      <c r="A32" s="41">
        <v>400005</v>
      </c>
      <c r="B32" s="43" t="s">
        <v>129</v>
      </c>
      <c r="C32" s="44" t="s">
        <v>300</v>
      </c>
      <c r="D32" s="49" t="s">
        <v>21</v>
      </c>
    </row>
    <row r="33" spans="1:4">
      <c r="A33" s="41">
        <v>400006</v>
      </c>
      <c r="B33" s="43" t="s">
        <v>130</v>
      </c>
      <c r="C33" s="44" t="s">
        <v>300</v>
      </c>
      <c r="D33" s="49" t="s">
        <v>21</v>
      </c>
    </row>
    <row r="34" spans="1:4">
      <c r="A34" s="41">
        <v>400007</v>
      </c>
      <c r="B34" s="43" t="s">
        <v>131</v>
      </c>
      <c r="C34" s="44" t="s">
        <v>300</v>
      </c>
      <c r="D34" s="49" t="s">
        <v>21</v>
      </c>
    </row>
    <row r="35" spans="1:4">
      <c r="A35" s="41">
        <v>400010</v>
      </c>
      <c r="B35" s="43" t="s">
        <v>132</v>
      </c>
      <c r="C35" s="44" t="s">
        <v>300</v>
      </c>
      <c r="D35" s="49" t="s">
        <v>21</v>
      </c>
    </row>
    <row r="36" spans="1:4">
      <c r="A36" s="41">
        <v>400011</v>
      </c>
      <c r="B36" s="43" t="s">
        <v>133</v>
      </c>
      <c r="C36" s="44" t="s">
        <v>356</v>
      </c>
      <c r="D36" s="49" t="s">
        <v>21</v>
      </c>
    </row>
    <row r="37" spans="1:4">
      <c r="A37" s="41">
        <v>400012</v>
      </c>
      <c r="B37" s="43" t="s">
        <v>134</v>
      </c>
      <c r="C37" s="44" t="s">
        <v>300</v>
      </c>
      <c r="D37" s="49" t="s">
        <v>21</v>
      </c>
    </row>
    <row r="38" spans="1:4">
      <c r="A38" s="41">
        <v>400013</v>
      </c>
      <c r="B38" s="43" t="s">
        <v>135</v>
      </c>
      <c r="C38" s="44" t="s">
        <v>300</v>
      </c>
      <c r="D38" s="49" t="s">
        <v>21</v>
      </c>
    </row>
    <row r="39" spans="1:4">
      <c r="A39" s="41">
        <v>400202</v>
      </c>
      <c r="B39" s="43" t="s">
        <v>136</v>
      </c>
      <c r="C39" s="44" t="s">
        <v>300</v>
      </c>
      <c r="D39" s="49" t="s">
        <v>21</v>
      </c>
    </row>
    <row r="40" spans="1:4">
      <c r="A40" s="41">
        <v>400203</v>
      </c>
      <c r="B40" s="43" t="s">
        <v>137</v>
      </c>
      <c r="C40" s="44" t="s">
        <v>300</v>
      </c>
      <c r="D40" s="49" t="s">
        <v>21</v>
      </c>
    </row>
    <row r="41" spans="1:4">
      <c r="A41" s="41">
        <v>400219</v>
      </c>
      <c r="B41" s="43" t="s">
        <v>138</v>
      </c>
      <c r="C41" s="44" t="s">
        <v>300</v>
      </c>
      <c r="D41" s="49" t="s">
        <v>21</v>
      </c>
    </row>
    <row r="42" spans="1:4">
      <c r="A42" s="41">
        <v>400220</v>
      </c>
      <c r="B42" s="43" t="s">
        <v>139</v>
      </c>
      <c r="C42" s="44" t="s">
        <v>300</v>
      </c>
      <c r="D42" s="49" t="s">
        <v>21</v>
      </c>
    </row>
    <row r="43" spans="1:4">
      <c r="A43" s="41">
        <v>400221</v>
      </c>
      <c r="B43" s="43" t="s">
        <v>140</v>
      </c>
      <c r="C43" s="44" t="s">
        <v>300</v>
      </c>
      <c r="D43" s="49" t="s">
        <v>21</v>
      </c>
    </row>
    <row r="44" spans="1:4">
      <c r="A44" s="41">
        <v>400014</v>
      </c>
      <c r="B44" s="43" t="s">
        <v>84</v>
      </c>
      <c r="C44" s="44" t="s">
        <v>300</v>
      </c>
      <c r="D44" s="49" t="s">
        <v>21</v>
      </c>
    </row>
    <row r="45" spans="1:4">
      <c r="A45" s="41">
        <v>400015</v>
      </c>
      <c r="B45" s="43" t="s">
        <v>85</v>
      </c>
      <c r="C45" s="44" t="s">
        <v>300</v>
      </c>
      <c r="D45" s="49" t="s">
        <v>21</v>
      </c>
    </row>
    <row r="46" spans="1:4">
      <c r="A46" s="41">
        <v>400016</v>
      </c>
      <c r="B46" s="43" t="s">
        <v>86</v>
      </c>
      <c r="C46" s="44" t="s">
        <v>300</v>
      </c>
      <c r="D46" s="49" t="s">
        <v>21</v>
      </c>
    </row>
    <row r="47" spans="1:4">
      <c r="A47" s="41">
        <v>400017</v>
      </c>
      <c r="B47" s="43" t="s">
        <v>87</v>
      </c>
      <c r="C47" s="44" t="s">
        <v>300</v>
      </c>
      <c r="D47" s="49" t="s">
        <v>21</v>
      </c>
    </row>
    <row r="48" spans="1:4">
      <c r="A48" s="41">
        <v>400175</v>
      </c>
      <c r="B48" s="43" t="s">
        <v>141</v>
      </c>
      <c r="C48" s="44" t="s">
        <v>300</v>
      </c>
      <c r="D48" s="49" t="s">
        <v>21</v>
      </c>
    </row>
    <row r="49" spans="1:4">
      <c r="A49" s="41">
        <v>400176</v>
      </c>
      <c r="B49" s="43" t="s">
        <v>142</v>
      </c>
      <c r="C49" s="44" t="s">
        <v>300</v>
      </c>
      <c r="D49" s="49" t="s">
        <v>21</v>
      </c>
    </row>
    <row r="50" spans="1:4">
      <c r="A50" s="41">
        <v>400020</v>
      </c>
      <c r="B50" s="43" t="s">
        <v>88</v>
      </c>
      <c r="C50" s="44" t="s">
        <v>300</v>
      </c>
      <c r="D50" s="49" t="s">
        <v>21</v>
      </c>
    </row>
    <row r="51" spans="1:4">
      <c r="A51" s="41">
        <v>400021</v>
      </c>
      <c r="B51" s="43" t="s">
        <v>89</v>
      </c>
      <c r="C51" s="44" t="s">
        <v>300</v>
      </c>
      <c r="D51" s="49" t="s">
        <v>21</v>
      </c>
    </row>
    <row r="52" spans="1:4">
      <c r="A52" s="41">
        <v>400022</v>
      </c>
      <c r="B52" s="43" t="s">
        <v>143</v>
      </c>
      <c r="C52" s="44" t="s">
        <v>300</v>
      </c>
      <c r="D52" s="49" t="s">
        <v>21</v>
      </c>
    </row>
    <row r="53" spans="1:4">
      <c r="A53" s="41">
        <v>400024</v>
      </c>
      <c r="B53" s="43" t="s">
        <v>144</v>
      </c>
      <c r="C53" s="44" t="s">
        <v>300</v>
      </c>
      <c r="D53" s="49" t="s">
        <v>21</v>
      </c>
    </row>
    <row r="54" spans="1:4">
      <c r="A54" s="41">
        <v>400177</v>
      </c>
      <c r="B54" s="43" t="s">
        <v>145</v>
      </c>
      <c r="C54" s="44" t="s">
        <v>300</v>
      </c>
      <c r="D54" s="49" t="s">
        <v>21</v>
      </c>
    </row>
    <row r="55" spans="1:4">
      <c r="A55" s="41">
        <v>400214</v>
      </c>
      <c r="B55" s="43" t="s">
        <v>146</v>
      </c>
      <c r="C55" s="44" t="s">
        <v>300</v>
      </c>
      <c r="D55" s="49" t="s">
        <v>21</v>
      </c>
    </row>
    <row r="56" spans="1:4">
      <c r="A56" s="41">
        <v>400025</v>
      </c>
      <c r="B56" s="43" t="s">
        <v>147</v>
      </c>
      <c r="C56" s="44" t="s">
        <v>300</v>
      </c>
      <c r="D56" s="49" t="s">
        <v>21</v>
      </c>
    </row>
    <row r="57" spans="1:4">
      <c r="A57" s="41">
        <v>400026</v>
      </c>
      <c r="B57" s="43" t="s">
        <v>148</v>
      </c>
      <c r="C57" s="44" t="s">
        <v>300</v>
      </c>
      <c r="D57" s="49" t="s">
        <v>21</v>
      </c>
    </row>
    <row r="58" spans="1:4">
      <c r="A58" s="41">
        <v>400027</v>
      </c>
      <c r="B58" s="43" t="s">
        <v>149</v>
      </c>
      <c r="C58" s="44" t="s">
        <v>300</v>
      </c>
      <c r="D58" s="49" t="s">
        <v>21</v>
      </c>
    </row>
    <row r="59" spans="1:4">
      <c r="A59" s="41">
        <v>400028</v>
      </c>
      <c r="B59" s="43" t="s">
        <v>150</v>
      </c>
      <c r="C59" s="44" t="s">
        <v>300</v>
      </c>
      <c r="D59" s="49" t="s">
        <v>21</v>
      </c>
    </row>
    <row r="60" spans="1:4">
      <c r="A60" s="41">
        <v>400029</v>
      </c>
      <c r="B60" s="43" t="s">
        <v>151</v>
      </c>
      <c r="C60" s="44" t="s">
        <v>300</v>
      </c>
      <c r="D60" s="49" t="s">
        <v>21</v>
      </c>
    </row>
    <row r="61" spans="1:4">
      <c r="A61" s="41">
        <v>400030</v>
      </c>
      <c r="B61" s="43" t="s">
        <v>152</v>
      </c>
      <c r="C61" s="44" t="s">
        <v>300</v>
      </c>
      <c r="D61" s="49" t="s">
        <v>21</v>
      </c>
    </row>
    <row r="62" spans="1:4">
      <c r="A62" s="41">
        <v>400178</v>
      </c>
      <c r="B62" s="43" t="s">
        <v>153</v>
      </c>
      <c r="C62" s="44" t="s">
        <v>300</v>
      </c>
      <c r="D62" s="49" t="s">
        <v>21</v>
      </c>
    </row>
    <row r="63" spans="1:4">
      <c r="A63" s="41">
        <v>400179</v>
      </c>
      <c r="B63" s="43" t="s">
        <v>155</v>
      </c>
      <c r="C63" s="44" t="s">
        <v>300</v>
      </c>
      <c r="D63" s="49" t="s">
        <v>21</v>
      </c>
    </row>
    <row r="64" spans="1:4">
      <c r="A64" s="41">
        <v>400180</v>
      </c>
      <c r="B64" s="43" t="s">
        <v>154</v>
      </c>
      <c r="C64" s="44" t="s">
        <v>300</v>
      </c>
      <c r="D64" s="49" t="s">
        <v>21</v>
      </c>
    </row>
    <row r="65" spans="1:4">
      <c r="A65" s="45">
        <v>400223</v>
      </c>
      <c r="B65" s="46" t="s">
        <v>330</v>
      </c>
      <c r="C65" s="44" t="s">
        <v>300</v>
      </c>
      <c r="D65" s="49" t="s">
        <v>21</v>
      </c>
    </row>
    <row r="66" spans="1:4">
      <c r="A66" s="41">
        <v>400034</v>
      </c>
      <c r="B66" s="43" t="s">
        <v>156</v>
      </c>
      <c r="C66" s="44" t="s">
        <v>9</v>
      </c>
      <c r="D66" s="49" t="s">
        <v>73</v>
      </c>
    </row>
    <row r="67" spans="1:4">
      <c r="A67" s="41">
        <v>400035</v>
      </c>
      <c r="B67" s="43" t="s">
        <v>157</v>
      </c>
      <c r="C67" s="44" t="s">
        <v>9</v>
      </c>
      <c r="D67" s="49" t="s">
        <v>73</v>
      </c>
    </row>
    <row r="68" spans="1:4">
      <c r="A68" s="41">
        <v>400036</v>
      </c>
      <c r="B68" s="43" t="s">
        <v>158</v>
      </c>
      <c r="C68" s="44" t="s">
        <v>9</v>
      </c>
      <c r="D68" s="49" t="s">
        <v>73</v>
      </c>
    </row>
    <row r="69" spans="1:4">
      <c r="A69" s="41">
        <v>400037</v>
      </c>
      <c r="B69" s="43" t="s">
        <v>159</v>
      </c>
      <c r="C69" s="44" t="s">
        <v>9</v>
      </c>
      <c r="D69" s="49" t="s">
        <v>73</v>
      </c>
    </row>
    <row r="70" spans="1:4">
      <c r="A70" s="41">
        <v>400038</v>
      </c>
      <c r="B70" s="43" t="s">
        <v>160</v>
      </c>
      <c r="C70" s="44" t="s">
        <v>9</v>
      </c>
      <c r="D70" s="49" t="s">
        <v>73</v>
      </c>
    </row>
    <row r="71" spans="1:4">
      <c r="A71" s="41">
        <v>400039</v>
      </c>
      <c r="B71" s="43" t="s">
        <v>161</v>
      </c>
      <c r="C71" s="44" t="s">
        <v>7</v>
      </c>
      <c r="D71" s="49" t="s">
        <v>27</v>
      </c>
    </row>
    <row r="72" spans="1:4">
      <c r="A72" s="41">
        <v>400040</v>
      </c>
      <c r="B72" s="43" t="s">
        <v>162</v>
      </c>
      <c r="C72" s="44" t="s">
        <v>6</v>
      </c>
      <c r="D72" s="49" t="s">
        <v>26</v>
      </c>
    </row>
    <row r="73" spans="1:4">
      <c r="A73" s="41">
        <v>400041</v>
      </c>
      <c r="B73" s="43" t="s">
        <v>163</v>
      </c>
      <c r="C73" s="44" t="s">
        <v>18</v>
      </c>
      <c r="D73" s="49" t="s">
        <v>39</v>
      </c>
    </row>
    <row r="74" spans="1:4">
      <c r="A74" s="41">
        <v>400043</v>
      </c>
      <c r="B74" s="43" t="s">
        <v>164</v>
      </c>
      <c r="C74" s="44" t="s">
        <v>7</v>
      </c>
      <c r="D74" s="49" t="s">
        <v>27</v>
      </c>
    </row>
    <row r="75" spans="1:4">
      <c r="A75" s="41">
        <v>400204</v>
      </c>
      <c r="B75" s="43" t="s">
        <v>165</v>
      </c>
      <c r="C75" s="44" t="s">
        <v>41</v>
      </c>
      <c r="D75" s="49" t="s">
        <v>39</v>
      </c>
    </row>
    <row r="76" spans="1:4">
      <c r="A76" s="41">
        <v>400045</v>
      </c>
      <c r="B76" s="43" t="s">
        <v>90</v>
      </c>
      <c r="C76" s="44" t="s">
        <v>18</v>
      </c>
      <c r="D76" s="49" t="s">
        <v>39</v>
      </c>
    </row>
    <row r="77" spans="1:4">
      <c r="A77" s="41">
        <v>400174</v>
      </c>
      <c r="B77" s="43" t="s">
        <v>91</v>
      </c>
      <c r="C77" s="44" t="s">
        <v>18</v>
      </c>
      <c r="D77" s="49" t="s">
        <v>39</v>
      </c>
    </row>
    <row r="78" spans="1:4">
      <c r="A78" s="41">
        <v>400046</v>
      </c>
      <c r="B78" s="43" t="s">
        <v>166</v>
      </c>
      <c r="C78" s="44" t="s">
        <v>15</v>
      </c>
      <c r="D78" s="49" t="s">
        <v>29</v>
      </c>
    </row>
    <row r="79" spans="1:4">
      <c r="A79" s="41">
        <v>400047</v>
      </c>
      <c r="B79" s="43" t="s">
        <v>167</v>
      </c>
      <c r="C79" s="44" t="s">
        <v>14</v>
      </c>
      <c r="D79" s="49" t="s">
        <v>168</v>
      </c>
    </row>
    <row r="80" spans="1:4">
      <c r="A80" s="41">
        <v>400048</v>
      </c>
      <c r="B80" s="43" t="s">
        <v>169</v>
      </c>
      <c r="C80" s="44" t="s">
        <v>16</v>
      </c>
      <c r="D80" s="49" t="s">
        <v>31</v>
      </c>
    </row>
    <row r="81" spans="1:10">
      <c r="A81" s="41">
        <v>400050</v>
      </c>
      <c r="B81" s="43" t="s">
        <v>170</v>
      </c>
      <c r="C81" s="44" t="s">
        <v>17</v>
      </c>
      <c r="D81" s="49" t="s">
        <v>32</v>
      </c>
    </row>
    <row r="82" spans="1:10">
      <c r="A82" s="41">
        <v>400055</v>
      </c>
      <c r="B82" s="43" t="s">
        <v>171</v>
      </c>
      <c r="C82" s="44" t="s">
        <v>10</v>
      </c>
      <c r="D82" s="49" t="s">
        <v>57</v>
      </c>
    </row>
    <row r="83" spans="1:10">
      <c r="A83" s="41">
        <v>400056</v>
      </c>
      <c r="B83" s="43" t="s">
        <v>172</v>
      </c>
      <c r="C83" s="44" t="s">
        <v>10</v>
      </c>
      <c r="D83" s="49" t="s">
        <v>33</v>
      </c>
    </row>
    <row r="84" spans="1:10">
      <c r="A84" s="41">
        <v>400057</v>
      </c>
      <c r="B84" s="43" t="s">
        <v>173</v>
      </c>
      <c r="C84" s="44" t="s">
        <v>10</v>
      </c>
      <c r="D84" s="49" t="s">
        <v>33</v>
      </c>
    </row>
    <row r="85" spans="1:10">
      <c r="A85" s="41">
        <v>400205</v>
      </c>
      <c r="B85" s="43" t="s">
        <v>174</v>
      </c>
      <c r="C85" s="44" t="s">
        <v>30</v>
      </c>
      <c r="D85" s="49" t="s">
        <v>69</v>
      </c>
    </row>
    <row r="86" spans="1:10">
      <c r="A86" s="41">
        <v>400206</v>
      </c>
      <c r="B86" s="43" t="s">
        <v>175</v>
      </c>
      <c r="C86" s="44" t="s">
        <v>362</v>
      </c>
      <c r="D86" s="49" t="s">
        <v>176</v>
      </c>
    </row>
    <row r="87" spans="1:10">
      <c r="A87" s="41">
        <v>400207</v>
      </c>
      <c r="B87" s="43" t="s">
        <v>177</v>
      </c>
      <c r="C87" s="44" t="s">
        <v>30</v>
      </c>
      <c r="D87" s="49" t="s">
        <v>69</v>
      </c>
    </row>
    <row r="88" spans="1:10">
      <c r="A88" s="41">
        <v>400208</v>
      </c>
      <c r="B88" s="43" t="s">
        <v>178</v>
      </c>
      <c r="C88" s="44" t="s">
        <v>43</v>
      </c>
      <c r="D88" s="49" t="s">
        <v>44</v>
      </c>
    </row>
    <row r="89" spans="1:10">
      <c r="A89" s="41">
        <v>400209</v>
      </c>
      <c r="B89" s="43" t="s">
        <v>179</v>
      </c>
      <c r="C89" s="44" t="s">
        <v>30</v>
      </c>
      <c r="D89" s="49" t="s">
        <v>69</v>
      </c>
      <c r="J89" s="44">
        <v>0</v>
      </c>
    </row>
    <row r="90" spans="1:10">
      <c r="A90" s="41">
        <v>400058</v>
      </c>
      <c r="B90" s="43" t="s">
        <v>92</v>
      </c>
      <c r="C90" s="44" t="s">
        <v>11</v>
      </c>
      <c r="D90" s="49" t="s">
        <v>38</v>
      </c>
    </row>
    <row r="91" spans="1:10">
      <c r="A91" s="41">
        <v>400059</v>
      </c>
      <c r="B91" s="43" t="s">
        <v>180</v>
      </c>
      <c r="C91" s="44" t="s">
        <v>11</v>
      </c>
      <c r="D91" s="49" t="s">
        <v>38</v>
      </c>
    </row>
    <row r="92" spans="1:10">
      <c r="A92" s="41">
        <v>400060</v>
      </c>
      <c r="B92" s="43" t="s">
        <v>181</v>
      </c>
      <c r="C92" s="44" t="s">
        <v>12</v>
      </c>
      <c r="D92" s="49" t="s">
        <v>67</v>
      </c>
    </row>
    <row r="93" spans="1:10">
      <c r="A93" s="41">
        <v>400061</v>
      </c>
      <c r="B93" s="43" t="s">
        <v>182</v>
      </c>
      <c r="C93" s="44" t="s">
        <v>12</v>
      </c>
      <c r="D93" s="49" t="s">
        <v>71</v>
      </c>
    </row>
    <row r="94" spans="1:10">
      <c r="A94" s="41">
        <v>400181</v>
      </c>
      <c r="B94" s="43" t="s">
        <v>183</v>
      </c>
      <c r="C94" s="44" t="s">
        <v>11</v>
      </c>
      <c r="D94" s="49" t="s">
        <v>38</v>
      </c>
    </row>
    <row r="95" spans="1:10">
      <c r="A95" s="41">
        <v>400063</v>
      </c>
      <c r="B95" s="43" t="s">
        <v>184</v>
      </c>
      <c r="C95" s="44" t="s">
        <v>35</v>
      </c>
      <c r="D95" s="49" t="s">
        <v>37</v>
      </c>
    </row>
    <row r="96" spans="1:10">
      <c r="A96" s="41">
        <v>400064</v>
      </c>
      <c r="B96" s="43" t="s">
        <v>185</v>
      </c>
      <c r="C96" s="44" t="s">
        <v>35</v>
      </c>
      <c r="D96" s="49" t="s">
        <v>37</v>
      </c>
    </row>
    <row r="97" spans="1:4">
      <c r="A97" s="41">
        <v>400065</v>
      </c>
      <c r="B97" s="43" t="s">
        <v>186</v>
      </c>
      <c r="C97" s="44" t="s">
        <v>35</v>
      </c>
      <c r="D97" s="49" t="s">
        <v>37</v>
      </c>
    </row>
    <row r="98" spans="1:4">
      <c r="A98" s="41">
        <v>400066</v>
      </c>
      <c r="B98" s="43" t="s">
        <v>187</v>
      </c>
      <c r="C98" s="44" t="s">
        <v>35</v>
      </c>
      <c r="D98" s="49" t="s">
        <v>37</v>
      </c>
    </row>
    <row r="99" spans="1:4">
      <c r="A99" s="41">
        <v>400068</v>
      </c>
      <c r="B99" s="43" t="s">
        <v>188</v>
      </c>
      <c r="C99" s="44" t="s">
        <v>12</v>
      </c>
      <c r="D99" s="49" t="s">
        <v>71</v>
      </c>
    </row>
    <row r="100" spans="1:4">
      <c r="A100" s="41">
        <v>400069</v>
      </c>
      <c r="B100" s="43" t="s">
        <v>189</v>
      </c>
      <c r="C100" s="44" t="s">
        <v>36</v>
      </c>
      <c r="D100" s="50" t="s">
        <v>336</v>
      </c>
    </row>
    <row r="101" spans="1:4">
      <c r="A101" s="41">
        <v>400070</v>
      </c>
      <c r="B101" s="43" t="s">
        <v>190</v>
      </c>
      <c r="C101" s="44" t="s">
        <v>12</v>
      </c>
      <c r="D101" s="49" t="s">
        <v>71</v>
      </c>
    </row>
    <row r="102" spans="1:4">
      <c r="A102" s="41">
        <v>400071</v>
      </c>
      <c r="B102" s="43" t="s">
        <v>191</v>
      </c>
      <c r="C102" s="44" t="s">
        <v>12</v>
      </c>
      <c r="D102" s="49" t="s">
        <v>71</v>
      </c>
    </row>
    <row r="103" spans="1:4">
      <c r="A103" s="41">
        <v>400072</v>
      </c>
      <c r="B103" s="43" t="s">
        <v>192</v>
      </c>
      <c r="C103" s="44" t="s">
        <v>12</v>
      </c>
      <c r="D103" s="50" t="s">
        <v>336</v>
      </c>
    </row>
    <row r="104" spans="1:4">
      <c r="A104" s="41">
        <v>400073</v>
      </c>
      <c r="B104" s="43" t="s">
        <v>193</v>
      </c>
      <c r="C104" s="44" t="s">
        <v>36</v>
      </c>
      <c r="D104" s="50" t="s">
        <v>337</v>
      </c>
    </row>
    <row r="105" spans="1:4">
      <c r="A105" s="41">
        <v>400074</v>
      </c>
      <c r="B105" s="43" t="s">
        <v>194</v>
      </c>
      <c r="C105" s="44" t="s">
        <v>12</v>
      </c>
      <c r="D105" s="49" t="s">
        <v>71</v>
      </c>
    </row>
    <row r="106" spans="1:4">
      <c r="A106" s="41">
        <v>400075</v>
      </c>
      <c r="B106" s="43" t="s">
        <v>195</v>
      </c>
      <c r="C106" s="44" t="s">
        <v>36</v>
      </c>
      <c r="D106" s="50" t="s">
        <v>337</v>
      </c>
    </row>
    <row r="107" spans="1:4">
      <c r="A107" s="41">
        <v>400077</v>
      </c>
      <c r="B107" s="43" t="s">
        <v>196</v>
      </c>
      <c r="C107" s="44" t="s">
        <v>42</v>
      </c>
      <c r="D107" s="49" t="s">
        <v>46</v>
      </c>
    </row>
    <row r="108" spans="1:4">
      <c r="A108" s="41">
        <v>400154</v>
      </c>
      <c r="B108" s="43" t="s">
        <v>197</v>
      </c>
      <c r="C108" s="44" t="s">
        <v>8</v>
      </c>
      <c r="D108" s="49" t="s">
        <v>34</v>
      </c>
    </row>
    <row r="109" spans="1:4">
      <c r="A109" s="41">
        <v>400183</v>
      </c>
      <c r="B109" s="43" t="s">
        <v>198</v>
      </c>
      <c r="C109" s="44" t="s">
        <v>329</v>
      </c>
      <c r="D109" s="49" t="s">
        <v>67</v>
      </c>
    </row>
    <row r="110" spans="1:4">
      <c r="A110" s="41">
        <v>400210</v>
      </c>
      <c r="B110" s="43" t="s">
        <v>199</v>
      </c>
      <c r="C110" s="44" t="s">
        <v>12</v>
      </c>
      <c r="D110" s="49" t="s">
        <v>71</v>
      </c>
    </row>
    <row r="111" spans="1:4">
      <c r="A111" s="41">
        <v>400079</v>
      </c>
      <c r="B111" s="43" t="s">
        <v>200</v>
      </c>
      <c r="C111" s="44" t="s">
        <v>12</v>
      </c>
      <c r="D111" s="49" t="s">
        <v>71</v>
      </c>
    </row>
    <row r="112" spans="1:4">
      <c r="A112" s="41">
        <v>400081</v>
      </c>
      <c r="B112" s="43" t="s">
        <v>201</v>
      </c>
      <c r="C112" s="44" t="s">
        <v>54</v>
      </c>
      <c r="D112" s="49" t="s">
        <v>202</v>
      </c>
    </row>
    <row r="113" spans="1:8">
      <c r="A113" s="41">
        <v>400083</v>
      </c>
      <c r="B113" s="43" t="s">
        <v>203</v>
      </c>
      <c r="C113" s="44" t="s">
        <v>19</v>
      </c>
      <c r="D113" s="49" t="s">
        <v>202</v>
      </c>
      <c r="G113" s="44" t="s">
        <v>54</v>
      </c>
      <c r="H113" s="44" t="s">
        <v>55</v>
      </c>
    </row>
    <row r="114" spans="1:8">
      <c r="A114" s="41">
        <v>400084</v>
      </c>
      <c r="B114" s="43" t="s">
        <v>204</v>
      </c>
      <c r="C114" s="44" t="s">
        <v>54</v>
      </c>
      <c r="D114" s="49" t="s">
        <v>57</v>
      </c>
      <c r="G114" s="44" t="s">
        <v>19</v>
      </c>
      <c r="H114" s="44" t="s">
        <v>53</v>
      </c>
    </row>
    <row r="115" spans="1:8">
      <c r="A115" s="41">
        <v>400085</v>
      </c>
      <c r="B115" s="43" t="s">
        <v>205</v>
      </c>
      <c r="C115" s="44" t="s">
        <v>54</v>
      </c>
      <c r="D115" s="49" t="s">
        <v>57</v>
      </c>
      <c r="G115" s="44" t="s">
        <v>56</v>
      </c>
      <c r="H115" s="44" t="s">
        <v>57</v>
      </c>
    </row>
    <row r="116" spans="1:8">
      <c r="A116" s="41">
        <v>400086</v>
      </c>
      <c r="B116" s="43" t="s">
        <v>206</v>
      </c>
      <c r="C116" s="44" t="s">
        <v>54</v>
      </c>
      <c r="D116" s="49" t="s">
        <v>202</v>
      </c>
      <c r="G116" s="44" t="s">
        <v>58</v>
      </c>
      <c r="H116" s="44" t="s">
        <v>59</v>
      </c>
    </row>
    <row r="117" spans="1:8">
      <c r="A117" s="41">
        <v>400087</v>
      </c>
      <c r="B117" s="43" t="s">
        <v>207</v>
      </c>
      <c r="C117" s="44" t="s">
        <v>355</v>
      </c>
      <c r="D117" s="49" t="s">
        <v>62</v>
      </c>
      <c r="G117" s="44" t="s">
        <v>60</v>
      </c>
      <c r="H117" s="44" t="s">
        <v>47</v>
      </c>
    </row>
    <row r="118" spans="1:8">
      <c r="A118" s="41">
        <v>400088</v>
      </c>
      <c r="B118" s="43" t="s">
        <v>208</v>
      </c>
      <c r="C118" s="44" t="s">
        <v>54</v>
      </c>
      <c r="D118" s="49" t="s">
        <v>202</v>
      </c>
    </row>
    <row r="119" spans="1:8">
      <c r="A119" s="41">
        <v>400089</v>
      </c>
      <c r="B119" s="43" t="s">
        <v>209</v>
      </c>
      <c r="C119" s="44" t="s">
        <v>355</v>
      </c>
      <c r="D119" s="49" t="s">
        <v>62</v>
      </c>
      <c r="G119" s="44" t="s">
        <v>61</v>
      </c>
      <c r="H119" s="44" t="s">
        <v>62</v>
      </c>
    </row>
    <row r="120" spans="1:8">
      <c r="A120" s="41">
        <v>400091</v>
      </c>
      <c r="B120" s="43" t="s">
        <v>210</v>
      </c>
      <c r="C120" s="44" t="s">
        <v>54</v>
      </c>
      <c r="D120" s="49" t="s">
        <v>202</v>
      </c>
      <c r="G120" s="44" t="s">
        <v>63</v>
      </c>
      <c r="H120" s="44" t="s">
        <v>64</v>
      </c>
    </row>
    <row r="121" spans="1:8">
      <c r="A121" s="41">
        <v>400185</v>
      </c>
      <c r="B121" s="43" t="s">
        <v>211</v>
      </c>
      <c r="C121" s="44" t="s">
        <v>54</v>
      </c>
      <c r="D121" s="49" t="s">
        <v>202</v>
      </c>
      <c r="G121" s="44" t="s">
        <v>65</v>
      </c>
      <c r="H121" s="44" t="s">
        <v>47</v>
      </c>
    </row>
    <row r="122" spans="1:8">
      <c r="A122" s="41">
        <v>400186</v>
      </c>
      <c r="B122" s="43" t="s">
        <v>212</v>
      </c>
      <c r="C122" s="44" t="s">
        <v>54</v>
      </c>
      <c r="D122" s="49" t="s">
        <v>202</v>
      </c>
    </row>
    <row r="123" spans="1:8">
      <c r="A123" s="41">
        <v>400187</v>
      </c>
      <c r="B123" s="43" t="s">
        <v>213</v>
      </c>
      <c r="C123" s="44" t="s">
        <v>19</v>
      </c>
      <c r="D123" s="49" t="s">
        <v>202</v>
      </c>
    </row>
    <row r="124" spans="1:8">
      <c r="A124" s="41">
        <v>400092</v>
      </c>
      <c r="B124" s="43" t="s">
        <v>192</v>
      </c>
      <c r="C124" s="44" t="s">
        <v>19</v>
      </c>
      <c r="D124" s="49" t="s">
        <v>202</v>
      </c>
    </row>
    <row r="125" spans="1:8">
      <c r="A125" s="41">
        <v>400093</v>
      </c>
      <c r="B125" s="43" t="s">
        <v>214</v>
      </c>
      <c r="C125" s="44" t="s">
        <v>19</v>
      </c>
      <c r="D125" s="49" t="s">
        <v>202</v>
      </c>
    </row>
    <row r="126" spans="1:8">
      <c r="A126" s="41">
        <v>400094</v>
      </c>
      <c r="B126" s="43" t="s">
        <v>215</v>
      </c>
      <c r="C126" s="44" t="s">
        <v>19</v>
      </c>
      <c r="D126" s="49" t="s">
        <v>202</v>
      </c>
    </row>
    <row r="127" spans="1:8">
      <c r="A127" s="41">
        <v>400095</v>
      </c>
      <c r="B127" s="43" t="s">
        <v>216</v>
      </c>
      <c r="C127" s="44" t="s">
        <v>19</v>
      </c>
      <c r="D127" s="49" t="s">
        <v>202</v>
      </c>
    </row>
    <row r="128" spans="1:8">
      <c r="A128" s="41">
        <v>400096</v>
      </c>
      <c r="B128" s="43" t="s">
        <v>217</v>
      </c>
      <c r="C128" s="44" t="s">
        <v>19</v>
      </c>
      <c r="D128" s="49" t="s">
        <v>202</v>
      </c>
    </row>
    <row r="129" spans="1:4">
      <c r="A129" s="41">
        <v>400097</v>
      </c>
      <c r="B129" s="43" t="s">
        <v>218</v>
      </c>
      <c r="C129" s="44" t="s">
        <v>19</v>
      </c>
      <c r="D129" s="49" t="s">
        <v>202</v>
      </c>
    </row>
    <row r="130" spans="1:4">
      <c r="A130" s="41">
        <v>400098</v>
      </c>
      <c r="B130" s="43" t="s">
        <v>219</v>
      </c>
      <c r="C130" s="44" t="s">
        <v>19</v>
      </c>
      <c r="D130" s="49" t="s">
        <v>202</v>
      </c>
    </row>
    <row r="131" spans="1:4">
      <c r="A131" s="41">
        <v>400099</v>
      </c>
      <c r="B131" s="43" t="s">
        <v>220</v>
      </c>
      <c r="C131" s="44" t="s">
        <v>63</v>
      </c>
      <c r="D131" s="49" t="s">
        <v>202</v>
      </c>
    </row>
    <row r="132" spans="1:4">
      <c r="A132" s="41">
        <v>400188</v>
      </c>
      <c r="B132" s="43" t="s">
        <v>221</v>
      </c>
      <c r="C132" s="44" t="s">
        <v>63</v>
      </c>
      <c r="D132" s="49" t="s">
        <v>202</v>
      </c>
    </row>
    <row r="133" spans="1:4">
      <c r="A133" s="41">
        <v>400189</v>
      </c>
      <c r="B133" s="43" t="s">
        <v>222</v>
      </c>
      <c r="C133" s="44" t="s">
        <v>54</v>
      </c>
      <c r="D133" s="49" t="s">
        <v>202</v>
      </c>
    </row>
    <row r="134" spans="1:4">
      <c r="A134" s="41">
        <v>400102</v>
      </c>
      <c r="B134" s="43" t="s">
        <v>223</v>
      </c>
      <c r="C134" s="44" t="s">
        <v>54</v>
      </c>
      <c r="D134" s="49" t="s">
        <v>202</v>
      </c>
    </row>
    <row r="135" spans="1:4">
      <c r="A135" s="41">
        <v>400103</v>
      </c>
      <c r="B135" s="43" t="s">
        <v>224</v>
      </c>
      <c r="C135" s="44" t="s">
        <v>54</v>
      </c>
      <c r="D135" s="49" t="s">
        <v>202</v>
      </c>
    </row>
    <row r="136" spans="1:4">
      <c r="A136" s="41">
        <v>400104</v>
      </c>
      <c r="B136" s="43" t="s">
        <v>225</v>
      </c>
      <c r="C136" s="44" t="s">
        <v>327</v>
      </c>
      <c r="D136" s="49" t="s">
        <v>202</v>
      </c>
    </row>
    <row r="137" spans="1:4">
      <c r="A137" s="41">
        <v>400105</v>
      </c>
      <c r="B137" s="43" t="s">
        <v>190</v>
      </c>
      <c r="C137" s="44" t="s">
        <v>61</v>
      </c>
      <c r="D137" s="49" t="s">
        <v>62</v>
      </c>
    </row>
    <row r="138" spans="1:4">
      <c r="A138" s="41">
        <v>400190</v>
      </c>
      <c r="B138" s="43" t="s">
        <v>226</v>
      </c>
      <c r="C138" s="44" t="s">
        <v>56</v>
      </c>
      <c r="D138" s="49" t="s">
        <v>202</v>
      </c>
    </row>
    <row r="139" spans="1:4">
      <c r="A139" s="41">
        <v>400191</v>
      </c>
      <c r="B139" s="43" t="s">
        <v>188</v>
      </c>
      <c r="C139" s="44" t="s">
        <v>52</v>
      </c>
      <c r="D139" s="49" t="s">
        <v>202</v>
      </c>
    </row>
    <row r="140" spans="1:4">
      <c r="A140" s="41">
        <v>400192</v>
      </c>
      <c r="B140" s="43" t="s">
        <v>227</v>
      </c>
      <c r="C140" s="44" t="s">
        <v>327</v>
      </c>
      <c r="D140" s="49" t="s">
        <v>202</v>
      </c>
    </row>
    <row r="141" spans="1:4">
      <c r="A141" s="41">
        <v>400109</v>
      </c>
      <c r="B141" s="43" t="s">
        <v>184</v>
      </c>
      <c r="C141" s="44" t="s">
        <v>19</v>
      </c>
      <c r="D141" s="49" t="s">
        <v>202</v>
      </c>
    </row>
    <row r="142" spans="1:4">
      <c r="A142" s="41">
        <v>400110</v>
      </c>
      <c r="B142" s="43" t="s">
        <v>185</v>
      </c>
      <c r="C142" s="44" t="s">
        <v>19</v>
      </c>
      <c r="D142" s="49" t="s">
        <v>202</v>
      </c>
    </row>
    <row r="143" spans="1:4">
      <c r="A143" s="41">
        <v>400112</v>
      </c>
      <c r="B143" s="43" t="s">
        <v>187</v>
      </c>
      <c r="C143" s="44" t="s">
        <v>63</v>
      </c>
      <c r="D143" s="49" t="s">
        <v>202</v>
      </c>
    </row>
    <row r="144" spans="1:4">
      <c r="A144" s="41">
        <v>400211</v>
      </c>
      <c r="B144" s="43" t="s">
        <v>228</v>
      </c>
      <c r="C144" s="44" t="s">
        <v>61</v>
      </c>
      <c r="D144" s="49" t="s">
        <v>202</v>
      </c>
    </row>
    <row r="145" spans="1:4">
      <c r="A145" s="41">
        <v>400114</v>
      </c>
      <c r="B145" s="43" t="s">
        <v>229</v>
      </c>
      <c r="C145" s="44" t="s">
        <v>19</v>
      </c>
      <c r="D145" s="49" t="s">
        <v>202</v>
      </c>
    </row>
    <row r="146" spans="1:4">
      <c r="A146" s="41">
        <v>400222</v>
      </c>
      <c r="B146" s="43" t="s">
        <v>326</v>
      </c>
      <c r="C146" s="44" t="s">
        <v>48</v>
      </c>
      <c r="D146" s="49" t="s">
        <v>49</v>
      </c>
    </row>
    <row r="147" spans="1:4">
      <c r="A147" s="41">
        <v>400115</v>
      </c>
      <c r="B147" s="43" t="s">
        <v>230</v>
      </c>
      <c r="C147" s="44" t="s">
        <v>360</v>
      </c>
      <c r="D147" s="49" t="s">
        <v>231</v>
      </c>
    </row>
    <row r="148" spans="1:4">
      <c r="A148" s="41">
        <v>400116</v>
      </c>
      <c r="B148" s="43" t="s">
        <v>232</v>
      </c>
      <c r="C148" s="44" t="s">
        <v>361</v>
      </c>
      <c r="D148" s="49" t="s">
        <v>231</v>
      </c>
    </row>
    <row r="149" spans="1:4">
      <c r="A149" s="41">
        <v>400117</v>
      </c>
      <c r="B149" s="43" t="s">
        <v>233</v>
      </c>
      <c r="C149" s="44" t="s">
        <v>56</v>
      </c>
      <c r="D149" s="49" t="s">
        <v>231</v>
      </c>
    </row>
    <row r="150" spans="1:4">
      <c r="A150" s="41">
        <v>400118</v>
      </c>
      <c r="B150" s="43" t="s">
        <v>234</v>
      </c>
      <c r="C150" s="44" t="s">
        <v>360</v>
      </c>
      <c r="D150" s="49" t="s">
        <v>231</v>
      </c>
    </row>
    <row r="151" spans="1:4">
      <c r="A151" s="41">
        <v>400119</v>
      </c>
      <c r="B151" s="43" t="s">
        <v>235</v>
      </c>
      <c r="C151" s="44" t="s">
        <v>360</v>
      </c>
      <c r="D151" s="49" t="s">
        <v>231</v>
      </c>
    </row>
    <row r="152" spans="1:4">
      <c r="A152" s="41">
        <v>400120</v>
      </c>
      <c r="B152" s="43" t="s">
        <v>236</v>
      </c>
      <c r="C152" s="44" t="s">
        <v>360</v>
      </c>
      <c r="D152" s="49" t="s">
        <v>231</v>
      </c>
    </row>
    <row r="153" spans="1:4">
      <c r="A153" s="41">
        <v>400215</v>
      </c>
      <c r="B153" s="43" t="s">
        <v>237</v>
      </c>
      <c r="C153" s="44" t="s">
        <v>360</v>
      </c>
      <c r="D153" s="49" t="s">
        <v>231</v>
      </c>
    </row>
    <row r="154" spans="1:4">
      <c r="A154" s="41">
        <v>400216</v>
      </c>
      <c r="B154" s="43" t="s">
        <v>238</v>
      </c>
      <c r="C154" s="44" t="s">
        <v>360</v>
      </c>
      <c r="D154" s="49" t="s">
        <v>231</v>
      </c>
    </row>
    <row r="155" spans="1:4">
      <c r="A155" s="41">
        <v>400124</v>
      </c>
      <c r="B155" s="43" t="s">
        <v>239</v>
      </c>
      <c r="C155" s="44" t="s">
        <v>13</v>
      </c>
      <c r="D155" s="49" t="s">
        <v>240</v>
      </c>
    </row>
    <row r="156" spans="1:4">
      <c r="A156" s="41">
        <v>400157</v>
      </c>
      <c r="B156" s="43" t="s">
        <v>241</v>
      </c>
      <c r="C156" s="44" t="s">
        <v>12</v>
      </c>
      <c r="D156" s="49" t="s">
        <v>240</v>
      </c>
    </row>
    <row r="157" spans="1:4">
      <c r="A157" s="41">
        <v>400128</v>
      </c>
      <c r="B157" s="43" t="s">
        <v>242</v>
      </c>
      <c r="C157" s="44" t="s">
        <v>12</v>
      </c>
      <c r="D157" s="49" t="s">
        <v>240</v>
      </c>
    </row>
    <row r="158" spans="1:4">
      <c r="A158" s="41">
        <v>400194</v>
      </c>
      <c r="B158" s="43" t="s">
        <v>243</v>
      </c>
      <c r="C158" s="44" t="s">
        <v>12</v>
      </c>
      <c r="D158" s="49" t="s">
        <v>240</v>
      </c>
    </row>
    <row r="159" spans="1:4">
      <c r="A159" s="41">
        <v>400195</v>
      </c>
      <c r="B159" s="43" t="s">
        <v>244</v>
      </c>
      <c r="C159" s="44" t="s">
        <v>12</v>
      </c>
      <c r="D159" s="49" t="s">
        <v>240</v>
      </c>
    </row>
    <row r="160" spans="1:4">
      <c r="A160" s="41">
        <v>400196</v>
      </c>
      <c r="B160" s="43" t="s">
        <v>245</v>
      </c>
      <c r="C160" s="44" t="s">
        <v>12</v>
      </c>
      <c r="D160" s="49" t="s">
        <v>240</v>
      </c>
    </row>
    <row r="161" spans="1:4">
      <c r="A161" s="41">
        <v>400133</v>
      </c>
      <c r="B161" s="43" t="s">
        <v>246</v>
      </c>
      <c r="C161" s="44" t="s">
        <v>247</v>
      </c>
      <c r="D161" s="49" t="s">
        <v>248</v>
      </c>
    </row>
    <row r="162" spans="1:4">
      <c r="A162" s="41">
        <v>400134</v>
      </c>
      <c r="B162" s="43" t="s">
        <v>249</v>
      </c>
      <c r="C162" s="44" t="s">
        <v>247</v>
      </c>
      <c r="D162" s="49" t="s">
        <v>248</v>
      </c>
    </row>
    <row r="163" spans="1:4">
      <c r="A163" s="41">
        <v>400135</v>
      </c>
      <c r="B163" s="43" t="s">
        <v>93</v>
      </c>
      <c r="C163" s="44" t="s">
        <v>247</v>
      </c>
      <c r="D163" s="49" t="s">
        <v>248</v>
      </c>
    </row>
    <row r="164" spans="1:4">
      <c r="A164" s="41">
        <v>400218</v>
      </c>
      <c r="B164" s="43" t="s">
        <v>94</v>
      </c>
      <c r="C164" s="44" t="s">
        <v>247</v>
      </c>
      <c r="D164" s="49" t="s">
        <v>248</v>
      </c>
    </row>
    <row r="165" spans="1:4">
      <c r="A165" s="41">
        <v>400136</v>
      </c>
      <c r="B165" s="43" t="s">
        <v>250</v>
      </c>
      <c r="C165" s="44" t="s">
        <v>247</v>
      </c>
      <c r="D165" s="49" t="s">
        <v>248</v>
      </c>
    </row>
    <row r="166" spans="1:4">
      <c r="A166" s="41">
        <v>400137</v>
      </c>
      <c r="B166" s="43" t="s">
        <v>95</v>
      </c>
      <c r="C166" s="44" t="s">
        <v>13</v>
      </c>
      <c r="D166" s="49" t="s">
        <v>240</v>
      </c>
    </row>
    <row r="167" spans="1:4">
      <c r="A167" s="41">
        <v>400138</v>
      </c>
      <c r="B167" s="43" t="s">
        <v>96</v>
      </c>
      <c r="C167" s="44" t="s">
        <v>13</v>
      </c>
      <c r="D167" s="49" t="s">
        <v>240</v>
      </c>
    </row>
    <row r="168" spans="1:4">
      <c r="A168" s="41">
        <v>400141</v>
      </c>
      <c r="B168" s="43" t="s">
        <v>251</v>
      </c>
      <c r="C168" s="44" t="s">
        <v>13</v>
      </c>
      <c r="D168" s="49" t="s">
        <v>240</v>
      </c>
    </row>
    <row r="169" spans="1:4">
      <c r="A169" s="41">
        <v>400142</v>
      </c>
      <c r="B169" s="43" t="s">
        <v>252</v>
      </c>
      <c r="C169" s="44" t="s">
        <v>13</v>
      </c>
      <c r="D169" s="49" t="s">
        <v>240</v>
      </c>
    </row>
    <row r="170" spans="1:4">
      <c r="A170" s="41">
        <v>400155</v>
      </c>
      <c r="B170" s="43" t="s">
        <v>253</v>
      </c>
      <c r="C170" s="44" t="s">
        <v>13</v>
      </c>
      <c r="D170" s="49" t="s">
        <v>240</v>
      </c>
    </row>
    <row r="171" spans="1:4">
      <c r="A171" s="41">
        <v>400197</v>
      </c>
      <c r="B171" s="43" t="s">
        <v>254</v>
      </c>
      <c r="C171" s="44" t="s">
        <v>13</v>
      </c>
      <c r="D171" s="49" t="s">
        <v>240</v>
      </c>
    </row>
    <row r="172" spans="1:4">
      <c r="A172" s="41">
        <v>400198</v>
      </c>
      <c r="B172" s="43" t="s">
        <v>255</v>
      </c>
      <c r="C172" s="44" t="s">
        <v>13</v>
      </c>
      <c r="D172" s="49" t="s">
        <v>240</v>
      </c>
    </row>
    <row r="173" spans="1:4">
      <c r="A173" s="41">
        <v>400212</v>
      </c>
      <c r="B173" s="43" t="s">
        <v>256</v>
      </c>
      <c r="C173" s="44" t="s">
        <v>13</v>
      </c>
      <c r="D173" s="49" t="s">
        <v>240</v>
      </c>
    </row>
    <row r="174" spans="1:4">
      <c r="A174" s="41">
        <v>400213</v>
      </c>
      <c r="B174" s="43" t="s">
        <v>257</v>
      </c>
      <c r="C174" s="44" t="s">
        <v>13</v>
      </c>
      <c r="D174" s="49" t="s">
        <v>240</v>
      </c>
    </row>
    <row r="175" spans="1:4">
      <c r="A175" s="41">
        <v>400217</v>
      </c>
      <c r="B175" s="43" t="s">
        <v>97</v>
      </c>
      <c r="C175" s="44" t="s">
        <v>13</v>
      </c>
      <c r="D175" s="49" t="s">
        <v>240</v>
      </c>
    </row>
    <row r="176" spans="1:4">
      <c r="A176" s="41">
        <v>400143</v>
      </c>
      <c r="B176" s="43" t="s">
        <v>258</v>
      </c>
      <c r="C176" s="44" t="s">
        <v>13</v>
      </c>
      <c r="D176" s="49" t="s">
        <v>260</v>
      </c>
    </row>
    <row r="177" spans="1:4">
      <c r="A177" s="41">
        <v>400145</v>
      </c>
      <c r="B177" s="43" t="s">
        <v>98</v>
      </c>
      <c r="C177" s="44" t="s">
        <v>259</v>
      </c>
      <c r="D177" s="49" t="s">
        <v>260</v>
      </c>
    </row>
    <row r="178" spans="1:4">
      <c r="A178" s="41">
        <v>400199</v>
      </c>
      <c r="B178" s="43" t="s">
        <v>261</v>
      </c>
      <c r="C178" s="44" t="s">
        <v>259</v>
      </c>
      <c r="D178" s="49" t="s">
        <v>260</v>
      </c>
    </row>
    <row r="179" spans="1:4">
      <c r="A179" s="41">
        <v>400200</v>
      </c>
      <c r="B179" s="43" t="s">
        <v>262</v>
      </c>
      <c r="C179" s="44" t="s">
        <v>259</v>
      </c>
      <c r="D179" s="49" t="s">
        <v>260</v>
      </c>
    </row>
    <row r="180" spans="1:4">
      <c r="A180" s="41">
        <v>400201</v>
      </c>
      <c r="B180" s="43" t="s">
        <v>263</v>
      </c>
      <c r="C180" s="44" t="s">
        <v>259</v>
      </c>
      <c r="D180" s="49" t="s">
        <v>260</v>
      </c>
    </row>
    <row r="181" spans="1:4">
      <c r="A181" s="41">
        <v>400148</v>
      </c>
      <c r="B181" s="43" t="s">
        <v>264</v>
      </c>
      <c r="C181" s="44" t="s">
        <v>247</v>
      </c>
      <c r="D181" s="49" t="s">
        <v>71</v>
      </c>
    </row>
    <row r="182" spans="1:4">
      <c r="A182" s="41">
        <v>400149</v>
      </c>
      <c r="B182" s="43" t="s">
        <v>265</v>
      </c>
      <c r="C182" s="44" t="s">
        <v>12</v>
      </c>
      <c r="D182" s="49" t="s">
        <v>71</v>
      </c>
    </row>
    <row r="183" spans="1:4">
      <c r="A183" s="41">
        <v>400150</v>
      </c>
      <c r="B183" s="43" t="s">
        <v>266</v>
      </c>
      <c r="C183" s="44" t="s">
        <v>247</v>
      </c>
      <c r="D183" s="49" t="s">
        <v>71</v>
      </c>
    </row>
    <row r="184" spans="1:4">
      <c r="A184" s="41">
        <v>400151</v>
      </c>
      <c r="B184" s="43" t="s">
        <v>267</v>
      </c>
      <c r="C184" s="44" t="s">
        <v>12</v>
      </c>
      <c r="D184" s="49" t="s">
        <v>71</v>
      </c>
    </row>
    <row r="185" spans="1:4">
      <c r="A185" s="41">
        <v>400152</v>
      </c>
      <c r="B185" s="43" t="s">
        <v>268</v>
      </c>
      <c r="C185" s="44" t="s">
        <v>12</v>
      </c>
    </row>
    <row r="186" spans="1:4">
      <c r="A186" s="41">
        <v>400153</v>
      </c>
      <c r="B186" s="43" t="s">
        <v>99</v>
      </c>
      <c r="C186" s="44" t="s">
        <v>331</v>
      </c>
      <c r="D186" s="51" t="s">
        <v>99</v>
      </c>
    </row>
    <row r="187" spans="1:4" hidden="1">
      <c r="A187" s="41">
        <v>400173</v>
      </c>
      <c r="B187" s="43" t="s">
        <v>269</v>
      </c>
    </row>
    <row r="188" spans="1:4">
      <c r="A188" s="41">
        <v>400224</v>
      </c>
      <c r="B188" s="43" t="s">
        <v>338</v>
      </c>
      <c r="C188" s="44" t="s">
        <v>247</v>
      </c>
      <c r="D188" s="51" t="s">
        <v>248</v>
      </c>
    </row>
    <row r="189" spans="1:4">
      <c r="A189" s="44">
        <v>400225</v>
      </c>
      <c r="B189" s="44" t="s">
        <v>339</v>
      </c>
      <c r="C189" s="44" t="s">
        <v>247</v>
      </c>
      <c r="D189" s="51" t="s">
        <v>248</v>
      </c>
    </row>
    <row r="190" spans="1:4">
      <c r="A190" s="44">
        <v>400226</v>
      </c>
      <c r="B190" s="44" t="s">
        <v>340</v>
      </c>
      <c r="C190" s="44" t="s">
        <v>247</v>
      </c>
      <c r="D190" s="51" t="s">
        <v>248</v>
      </c>
    </row>
    <row r="191" spans="1:4">
      <c r="A191" s="44">
        <v>400227</v>
      </c>
      <c r="B191" s="44" t="s">
        <v>341</v>
      </c>
      <c r="C191" s="44" t="s">
        <v>247</v>
      </c>
      <c r="D191" s="51" t="s">
        <v>248</v>
      </c>
    </row>
    <row r="192" spans="1:4">
      <c r="A192" s="45">
        <v>400231</v>
      </c>
      <c r="B192" s="46" t="s">
        <v>366</v>
      </c>
      <c r="C192" s="47" t="s">
        <v>40</v>
      </c>
    </row>
    <row r="193" spans="1:4">
      <c r="A193" s="44">
        <v>400230</v>
      </c>
      <c r="B193" s="44" t="s">
        <v>367</v>
      </c>
      <c r="C193" s="44" t="s">
        <v>19</v>
      </c>
      <c r="D193" s="49" t="s">
        <v>202</v>
      </c>
    </row>
    <row r="194" spans="1:4">
      <c r="A194" s="45">
        <v>400233</v>
      </c>
      <c r="B194" s="46" t="s">
        <v>368</v>
      </c>
      <c r="C194" s="44" t="s">
        <v>13</v>
      </c>
      <c r="D194" s="49" t="s">
        <v>240</v>
      </c>
    </row>
    <row r="195" spans="1:4">
      <c r="A195" s="66">
        <v>400235</v>
      </c>
      <c r="B195" s="38" t="s">
        <v>193</v>
      </c>
      <c r="C195" s="44" t="s">
        <v>56</v>
      </c>
      <c r="D195" s="49" t="s">
        <v>202</v>
      </c>
    </row>
    <row r="196" spans="1:4">
      <c r="A196" s="66">
        <v>400234</v>
      </c>
      <c r="B196" s="38" t="s">
        <v>371</v>
      </c>
      <c r="C196" s="44" t="s">
        <v>54</v>
      </c>
      <c r="D196" s="49" t="s">
        <v>202</v>
      </c>
    </row>
    <row r="197" spans="1:4">
      <c r="A197" s="66">
        <v>400236</v>
      </c>
      <c r="B197" s="38" t="s">
        <v>370</v>
      </c>
      <c r="C197" s="44" t="s">
        <v>10</v>
      </c>
      <c r="D197" s="49" t="s">
        <v>33</v>
      </c>
    </row>
    <row r="198" spans="1:4">
      <c r="A198" s="66">
        <v>400237</v>
      </c>
      <c r="B198" s="38" t="s">
        <v>310</v>
      </c>
      <c r="C198" s="44" t="s">
        <v>45</v>
      </c>
    </row>
    <row r="199" spans="1:4">
      <c r="A199" s="41">
        <v>400238</v>
      </c>
      <c r="B199" s="39" t="s">
        <v>374</v>
      </c>
      <c r="C199" s="44" t="s">
        <v>9</v>
      </c>
      <c r="D199" s="49" t="s">
        <v>73</v>
      </c>
    </row>
  </sheetData>
  <autoFilter ref="A1:J199"/>
  <pageMargins left="0.39370078740157477" right="0.39370078740157477" top="0.39370078740157477" bottom="0.39370078740157477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3"/>
  <sheetViews>
    <sheetView zoomScale="84" zoomScaleNormal="84" workbookViewId="0">
      <pane xSplit="1" ySplit="1" topLeftCell="B61" activePane="bottomRight" state="frozen"/>
      <selection activeCell="B106" sqref="B106"/>
      <selection pane="topRight" activeCell="B106" sqref="B106"/>
      <selection pane="bottomLeft" activeCell="B106" sqref="B106"/>
      <selection pane="bottomRight" activeCell="A78" sqref="A78"/>
    </sheetView>
  </sheetViews>
  <sheetFormatPr defaultColWidth="11.42578125" defaultRowHeight="12.75"/>
  <cols>
    <col min="1" max="1" width="8.42578125" style="28" bestFit="1" customWidth="1"/>
    <col min="2" max="2" width="42.5703125" style="28" bestFit="1" customWidth="1"/>
    <col min="3" max="3" width="5.7109375" style="33" bestFit="1" customWidth="1"/>
    <col min="4" max="4" width="6.7109375" style="28" bestFit="1" customWidth="1"/>
    <col min="5" max="8" width="10.7109375" style="28" customWidth="1"/>
    <col min="9" max="16384" width="11.42578125" style="28"/>
  </cols>
  <sheetData>
    <row r="1" spans="1:4">
      <c r="A1" s="4" t="s">
        <v>272</v>
      </c>
      <c r="B1" s="4" t="s">
        <v>273</v>
      </c>
      <c r="C1" s="27" t="s">
        <v>319</v>
      </c>
      <c r="D1" s="27" t="s">
        <v>320</v>
      </c>
    </row>
    <row r="2" spans="1:4">
      <c r="A2" s="29">
        <v>340101</v>
      </c>
      <c r="B2" s="30" t="s">
        <v>274</v>
      </c>
      <c r="C2" s="2" t="s">
        <v>0</v>
      </c>
      <c r="D2" s="28" t="s">
        <v>314</v>
      </c>
    </row>
    <row r="3" spans="1:4">
      <c r="A3" s="29">
        <v>340102</v>
      </c>
      <c r="B3" s="30" t="s">
        <v>276</v>
      </c>
      <c r="C3" s="2" t="s">
        <v>0</v>
      </c>
      <c r="D3" s="28" t="s">
        <v>314</v>
      </c>
    </row>
    <row r="4" spans="1:4">
      <c r="A4" s="29">
        <v>340103</v>
      </c>
      <c r="B4" s="30" t="s">
        <v>277</v>
      </c>
      <c r="C4" s="2" t="s">
        <v>0</v>
      </c>
      <c r="D4" s="28" t="s">
        <v>314</v>
      </c>
    </row>
    <row r="5" spans="1:4">
      <c r="A5" s="29">
        <v>340104</v>
      </c>
      <c r="B5" s="30" t="s">
        <v>278</v>
      </c>
      <c r="C5" s="2" t="s">
        <v>0</v>
      </c>
      <c r="D5" s="28" t="s">
        <v>314</v>
      </c>
    </row>
    <row r="6" spans="1:4">
      <c r="A6" s="29">
        <v>340105</v>
      </c>
      <c r="B6" s="30" t="s">
        <v>279</v>
      </c>
      <c r="C6" s="2" t="s">
        <v>0</v>
      </c>
      <c r="D6" s="28" t="s">
        <v>314</v>
      </c>
    </row>
    <row r="7" spans="1:4">
      <c r="A7" s="29">
        <v>340106</v>
      </c>
      <c r="B7" s="30" t="s">
        <v>280</v>
      </c>
      <c r="C7" s="2" t="s">
        <v>0</v>
      </c>
      <c r="D7" s="28" t="s">
        <v>314</v>
      </c>
    </row>
    <row r="8" spans="1:4">
      <c r="A8" s="29">
        <v>340107</v>
      </c>
      <c r="B8" s="30" t="s">
        <v>283</v>
      </c>
      <c r="C8" s="2" t="s">
        <v>0</v>
      </c>
      <c r="D8" s="28" t="s">
        <v>314</v>
      </c>
    </row>
    <row r="9" spans="1:4">
      <c r="A9" s="29">
        <v>340201</v>
      </c>
      <c r="B9" s="30" t="s">
        <v>275</v>
      </c>
      <c r="C9" s="2" t="s">
        <v>0</v>
      </c>
      <c r="D9" s="28" t="s">
        <v>314</v>
      </c>
    </row>
    <row r="10" spans="1:4">
      <c r="A10" s="29">
        <v>340202</v>
      </c>
      <c r="B10" s="30" t="s">
        <v>281</v>
      </c>
      <c r="C10" s="2" t="s">
        <v>0</v>
      </c>
      <c r="D10" s="28" t="s">
        <v>314</v>
      </c>
    </row>
    <row r="11" spans="1:4">
      <c r="A11" s="29">
        <v>340203</v>
      </c>
      <c r="B11" s="30" t="s">
        <v>282</v>
      </c>
      <c r="C11" s="2" t="s">
        <v>0</v>
      </c>
      <c r="D11" s="28" t="s">
        <v>314</v>
      </c>
    </row>
    <row r="12" spans="1:4">
      <c r="A12" s="29">
        <v>340204</v>
      </c>
      <c r="B12" s="30" t="s">
        <v>283</v>
      </c>
      <c r="C12" s="2" t="s">
        <v>0</v>
      </c>
      <c r="D12" s="28" t="s">
        <v>314</v>
      </c>
    </row>
    <row r="13" spans="1:4">
      <c r="A13" s="29">
        <v>340205</v>
      </c>
      <c r="B13" s="30" t="s">
        <v>284</v>
      </c>
      <c r="C13" s="2" t="s">
        <v>0</v>
      </c>
      <c r="D13" s="28" t="s">
        <v>314</v>
      </c>
    </row>
    <row r="14" spans="1:4">
      <c r="A14" s="29">
        <v>340206</v>
      </c>
      <c r="B14" s="30" t="s">
        <v>285</v>
      </c>
      <c r="C14" s="2" t="s">
        <v>0</v>
      </c>
      <c r="D14" s="28" t="s">
        <v>314</v>
      </c>
    </row>
    <row r="15" spans="1:4">
      <c r="A15" s="29">
        <v>340207</v>
      </c>
      <c r="B15" s="30" t="s">
        <v>286</v>
      </c>
      <c r="C15" s="2" t="s">
        <v>0</v>
      </c>
      <c r="D15" s="28" t="s">
        <v>314</v>
      </c>
    </row>
    <row r="16" spans="1:4">
      <c r="A16" s="29">
        <v>340208</v>
      </c>
      <c r="B16" s="30" t="s">
        <v>287</v>
      </c>
      <c r="C16" s="2" t="s">
        <v>0</v>
      </c>
      <c r="D16" s="28" t="s">
        <v>314</v>
      </c>
    </row>
    <row r="17" spans="1:4">
      <c r="A17" s="29">
        <v>340301</v>
      </c>
      <c r="B17" s="30" t="s">
        <v>291</v>
      </c>
      <c r="C17" s="2" t="s">
        <v>3</v>
      </c>
      <c r="D17" s="28" t="s">
        <v>318</v>
      </c>
    </row>
    <row r="18" spans="1:4">
      <c r="A18" s="29">
        <v>340302</v>
      </c>
      <c r="B18" s="30" t="s">
        <v>292</v>
      </c>
      <c r="C18" s="2" t="s">
        <v>3</v>
      </c>
      <c r="D18" s="28" t="s">
        <v>318</v>
      </c>
    </row>
    <row r="19" spans="1:4">
      <c r="A19" s="29">
        <v>340303</v>
      </c>
      <c r="B19" s="30" t="s">
        <v>293</v>
      </c>
      <c r="C19" s="2" t="s">
        <v>3</v>
      </c>
      <c r="D19" s="28" t="s">
        <v>318</v>
      </c>
    </row>
    <row r="20" spans="1:4">
      <c r="A20" s="29">
        <v>340304</v>
      </c>
      <c r="B20" s="30" t="s">
        <v>288</v>
      </c>
      <c r="C20" s="2" t="s">
        <v>3</v>
      </c>
      <c r="D20" s="28" t="s">
        <v>318</v>
      </c>
    </row>
    <row r="21" spans="1:4">
      <c r="A21" s="29">
        <v>350101</v>
      </c>
      <c r="B21" s="30" t="s">
        <v>294</v>
      </c>
      <c r="C21" s="2" t="s">
        <v>3</v>
      </c>
      <c r="D21" s="28" t="s">
        <v>315</v>
      </c>
    </row>
    <row r="22" spans="1:4">
      <c r="A22" s="29">
        <v>350102</v>
      </c>
      <c r="B22" s="30" t="s">
        <v>289</v>
      </c>
      <c r="C22" s="2" t="s">
        <v>3</v>
      </c>
      <c r="D22" s="28" t="s">
        <v>315</v>
      </c>
    </row>
    <row r="23" spans="1:4">
      <c r="A23" s="29">
        <v>350103</v>
      </c>
      <c r="B23" s="30" t="s">
        <v>295</v>
      </c>
      <c r="C23" s="2" t="s">
        <v>3</v>
      </c>
      <c r="D23" s="28" t="s">
        <v>315</v>
      </c>
    </row>
    <row r="24" spans="1:4">
      <c r="A24" s="29">
        <v>350104</v>
      </c>
      <c r="B24" s="30" t="s">
        <v>296</v>
      </c>
      <c r="C24" s="2" t="s">
        <v>3</v>
      </c>
      <c r="D24" s="28" t="s">
        <v>315</v>
      </c>
    </row>
    <row r="25" spans="1:4">
      <c r="A25" s="29">
        <v>350105</v>
      </c>
      <c r="B25" s="30" t="s">
        <v>287</v>
      </c>
      <c r="C25" s="2" t="s">
        <v>3</v>
      </c>
      <c r="D25" s="28" t="s">
        <v>315</v>
      </c>
    </row>
    <row r="26" spans="1:4">
      <c r="A26" s="29">
        <v>350106</v>
      </c>
      <c r="B26" s="30" t="s">
        <v>332</v>
      </c>
      <c r="C26" s="2" t="s">
        <v>3</v>
      </c>
      <c r="D26" s="28" t="s">
        <v>315</v>
      </c>
    </row>
    <row r="27" spans="1:4">
      <c r="A27" s="29">
        <v>350107</v>
      </c>
      <c r="B27" s="30" t="s">
        <v>333</v>
      </c>
      <c r="C27" s="2" t="s">
        <v>3</v>
      </c>
      <c r="D27" s="28" t="s">
        <v>315</v>
      </c>
    </row>
    <row r="28" spans="1:4">
      <c r="A28" s="29">
        <v>350108</v>
      </c>
      <c r="B28" s="30" t="s">
        <v>334</v>
      </c>
      <c r="C28" s="2" t="s">
        <v>3</v>
      </c>
      <c r="D28" s="28" t="s">
        <v>315</v>
      </c>
    </row>
    <row r="29" spans="1:4">
      <c r="A29" s="29">
        <v>350201</v>
      </c>
      <c r="B29" s="30" t="s">
        <v>294</v>
      </c>
      <c r="C29" s="2" t="s">
        <v>3</v>
      </c>
      <c r="D29" s="28" t="s">
        <v>316</v>
      </c>
    </row>
    <row r="30" spans="1:4">
      <c r="A30" s="29">
        <v>350202</v>
      </c>
      <c r="B30" s="30" t="s">
        <v>289</v>
      </c>
      <c r="C30" s="2" t="s">
        <v>3</v>
      </c>
      <c r="D30" s="28" t="s">
        <v>316</v>
      </c>
    </row>
    <row r="31" spans="1:4">
      <c r="A31" s="29">
        <v>350203</v>
      </c>
      <c r="B31" s="30" t="s">
        <v>295</v>
      </c>
      <c r="C31" s="2" t="s">
        <v>3</v>
      </c>
      <c r="D31" s="28" t="s">
        <v>316</v>
      </c>
    </row>
    <row r="32" spans="1:4">
      <c r="A32" s="29">
        <v>350204</v>
      </c>
      <c r="B32" s="30" t="s">
        <v>296</v>
      </c>
      <c r="C32" s="2" t="s">
        <v>3</v>
      </c>
      <c r="D32" s="28" t="s">
        <v>316</v>
      </c>
    </row>
    <row r="33" spans="1:4">
      <c r="A33" s="29">
        <v>350205</v>
      </c>
      <c r="B33" s="30" t="s">
        <v>287</v>
      </c>
      <c r="C33" s="2" t="s">
        <v>3</v>
      </c>
      <c r="D33" s="28" t="s">
        <v>316</v>
      </c>
    </row>
    <row r="34" spans="1:4">
      <c r="A34" s="29">
        <v>350206</v>
      </c>
      <c r="B34" s="30" t="s">
        <v>332</v>
      </c>
      <c r="C34" s="2" t="s">
        <v>3</v>
      </c>
      <c r="D34" s="28" t="s">
        <v>316</v>
      </c>
    </row>
    <row r="35" spans="1:4">
      <c r="A35" s="29">
        <v>350207</v>
      </c>
      <c r="B35" s="30" t="s">
        <v>333</v>
      </c>
      <c r="C35" s="2" t="s">
        <v>3</v>
      </c>
      <c r="D35" s="28" t="s">
        <v>316</v>
      </c>
    </row>
    <row r="36" spans="1:4">
      <c r="A36" s="29">
        <v>350208</v>
      </c>
      <c r="B36" s="30" t="s">
        <v>334</v>
      </c>
      <c r="C36" s="2" t="s">
        <v>3</v>
      </c>
      <c r="D36" s="28" t="s">
        <v>316</v>
      </c>
    </row>
    <row r="37" spans="1:4">
      <c r="A37" s="29">
        <v>350301</v>
      </c>
      <c r="B37" s="30" t="s">
        <v>294</v>
      </c>
      <c r="C37" s="2" t="s">
        <v>3</v>
      </c>
      <c r="D37" s="28" t="s">
        <v>317</v>
      </c>
    </row>
    <row r="38" spans="1:4">
      <c r="A38" s="29">
        <v>350302</v>
      </c>
      <c r="B38" s="30" t="s">
        <v>289</v>
      </c>
      <c r="C38" s="2" t="s">
        <v>3</v>
      </c>
      <c r="D38" s="28" t="s">
        <v>317</v>
      </c>
    </row>
    <row r="39" spans="1:4">
      <c r="A39" s="29">
        <v>350303</v>
      </c>
      <c r="B39" s="30" t="s">
        <v>295</v>
      </c>
      <c r="C39" s="2" t="s">
        <v>3</v>
      </c>
      <c r="D39" s="28" t="s">
        <v>317</v>
      </c>
    </row>
    <row r="40" spans="1:4">
      <c r="A40" s="29">
        <v>350304</v>
      </c>
      <c r="B40" s="30" t="s">
        <v>296</v>
      </c>
      <c r="C40" s="2" t="s">
        <v>3</v>
      </c>
      <c r="D40" s="28" t="s">
        <v>317</v>
      </c>
    </row>
    <row r="41" spans="1:4">
      <c r="A41" s="29">
        <v>350305</v>
      </c>
      <c r="B41" s="30" t="s">
        <v>287</v>
      </c>
      <c r="C41" s="2" t="s">
        <v>3</v>
      </c>
      <c r="D41" s="28" t="s">
        <v>317</v>
      </c>
    </row>
    <row r="42" spans="1:4">
      <c r="A42" s="29">
        <v>350306</v>
      </c>
      <c r="B42" s="30" t="s">
        <v>332</v>
      </c>
      <c r="C42" s="2" t="s">
        <v>3</v>
      </c>
      <c r="D42" s="28" t="s">
        <v>317</v>
      </c>
    </row>
    <row r="43" spans="1:4">
      <c r="A43" s="29">
        <v>350307</v>
      </c>
      <c r="B43" s="30" t="s">
        <v>333</v>
      </c>
      <c r="C43" s="2" t="s">
        <v>3</v>
      </c>
      <c r="D43" s="28" t="s">
        <v>317</v>
      </c>
    </row>
    <row r="44" spans="1:4">
      <c r="A44" s="29">
        <v>350308</v>
      </c>
      <c r="B44" s="30" t="s">
        <v>334</v>
      </c>
      <c r="C44" s="2" t="s">
        <v>3</v>
      </c>
      <c r="D44" s="28" t="s">
        <v>317</v>
      </c>
    </row>
    <row r="45" spans="1:4">
      <c r="A45" s="29">
        <v>360101</v>
      </c>
      <c r="B45" s="31" t="s">
        <v>297</v>
      </c>
      <c r="C45" s="32" t="s">
        <v>3</v>
      </c>
      <c r="D45" s="28" t="s">
        <v>318</v>
      </c>
    </row>
    <row r="46" spans="1:4">
      <c r="A46" s="29">
        <v>360102</v>
      </c>
      <c r="B46" s="31" t="s">
        <v>290</v>
      </c>
      <c r="C46" s="2" t="s">
        <v>3</v>
      </c>
      <c r="D46" s="28" t="s">
        <v>318</v>
      </c>
    </row>
    <row r="47" spans="1:4">
      <c r="A47" s="29">
        <v>360103</v>
      </c>
      <c r="B47" s="31" t="s">
        <v>298</v>
      </c>
      <c r="C47" s="32" t="s">
        <v>3</v>
      </c>
      <c r="D47" s="28" t="s">
        <v>318</v>
      </c>
    </row>
    <row r="48" spans="1:4">
      <c r="A48" s="29">
        <v>360104</v>
      </c>
      <c r="B48" s="30" t="s">
        <v>299</v>
      </c>
      <c r="C48" s="32" t="s">
        <v>3</v>
      </c>
      <c r="D48" s="28" t="s">
        <v>318</v>
      </c>
    </row>
    <row r="49" spans="1:4">
      <c r="A49" s="29">
        <v>360105</v>
      </c>
      <c r="B49" s="30" t="s">
        <v>335</v>
      </c>
      <c r="C49" s="32" t="s">
        <v>3</v>
      </c>
      <c r="D49" s="28" t="s">
        <v>318</v>
      </c>
    </row>
    <row r="50" spans="1:4">
      <c r="A50" s="29">
        <v>360106</v>
      </c>
      <c r="B50" s="28" t="s">
        <v>383</v>
      </c>
      <c r="C50" s="32" t="s">
        <v>3</v>
      </c>
      <c r="D50" s="28" t="s">
        <v>318</v>
      </c>
    </row>
    <row r="51" spans="1:4">
      <c r="A51" s="29">
        <v>999999</v>
      </c>
      <c r="B51" s="31"/>
      <c r="C51" s="32" t="s">
        <v>0</v>
      </c>
      <c r="D51" s="28" t="s">
        <v>314</v>
      </c>
    </row>
    <row r="52" spans="1:4">
      <c r="A52" s="29">
        <v>350401</v>
      </c>
      <c r="B52" s="30" t="s">
        <v>294</v>
      </c>
      <c r="C52" s="2" t="s">
        <v>3</v>
      </c>
      <c r="D52" s="28" t="s">
        <v>342</v>
      </c>
    </row>
    <row r="53" spans="1:4">
      <c r="A53" s="29">
        <v>350402</v>
      </c>
      <c r="B53" s="30" t="s">
        <v>289</v>
      </c>
      <c r="C53" s="2" t="s">
        <v>3</v>
      </c>
      <c r="D53" s="28" t="s">
        <v>342</v>
      </c>
    </row>
    <row r="54" spans="1:4">
      <c r="A54" s="29">
        <v>350403</v>
      </c>
      <c r="B54" s="30" t="s">
        <v>295</v>
      </c>
      <c r="C54" s="2" t="s">
        <v>3</v>
      </c>
      <c r="D54" s="28" t="s">
        <v>342</v>
      </c>
    </row>
    <row r="55" spans="1:4">
      <c r="A55" s="29">
        <v>350404</v>
      </c>
      <c r="B55" s="30" t="s">
        <v>296</v>
      </c>
      <c r="C55" s="2" t="s">
        <v>3</v>
      </c>
      <c r="D55" s="28" t="s">
        <v>342</v>
      </c>
    </row>
    <row r="56" spans="1:4">
      <c r="A56" s="29">
        <v>350405</v>
      </c>
      <c r="B56" s="30" t="s">
        <v>287</v>
      </c>
      <c r="C56" s="2" t="s">
        <v>3</v>
      </c>
      <c r="D56" s="28" t="s">
        <v>342</v>
      </c>
    </row>
    <row r="57" spans="1:4">
      <c r="A57" s="29">
        <v>350409</v>
      </c>
      <c r="B57" s="30" t="s">
        <v>373</v>
      </c>
      <c r="C57" s="2" t="s">
        <v>3</v>
      </c>
      <c r="D57" s="28" t="s">
        <v>342</v>
      </c>
    </row>
    <row r="58" spans="1:4">
      <c r="A58" s="29">
        <v>350406</v>
      </c>
      <c r="B58" s="30" t="s">
        <v>332</v>
      </c>
      <c r="C58" s="2" t="s">
        <v>3</v>
      </c>
      <c r="D58" s="28" t="s">
        <v>342</v>
      </c>
    </row>
    <row r="59" spans="1:4">
      <c r="A59" s="29">
        <v>350407</v>
      </c>
      <c r="B59" s="30" t="s">
        <v>333</v>
      </c>
      <c r="C59" s="2" t="s">
        <v>3</v>
      </c>
      <c r="D59" s="28" t="s">
        <v>342</v>
      </c>
    </row>
    <row r="60" spans="1:4">
      <c r="A60" s="29">
        <v>350408</v>
      </c>
      <c r="B60" s="30" t="s">
        <v>334</v>
      </c>
      <c r="C60" s="2" t="s">
        <v>3</v>
      </c>
      <c r="D60" s="28" t="s">
        <v>342</v>
      </c>
    </row>
    <row r="61" spans="1:4">
      <c r="A61" s="29">
        <v>350501</v>
      </c>
      <c r="B61" s="30" t="s">
        <v>294</v>
      </c>
      <c r="C61" s="2" t="s">
        <v>3</v>
      </c>
      <c r="D61" s="28" t="s">
        <v>343</v>
      </c>
    </row>
    <row r="62" spans="1:4">
      <c r="A62" s="29">
        <v>350502</v>
      </c>
      <c r="B62" s="30" t="s">
        <v>289</v>
      </c>
      <c r="C62" s="2" t="s">
        <v>3</v>
      </c>
      <c r="D62" s="28" t="s">
        <v>343</v>
      </c>
    </row>
    <row r="63" spans="1:4">
      <c r="A63" s="29">
        <v>350503</v>
      </c>
      <c r="B63" s="30" t="s">
        <v>295</v>
      </c>
      <c r="C63" s="2" t="s">
        <v>3</v>
      </c>
      <c r="D63" s="28" t="s">
        <v>343</v>
      </c>
    </row>
    <row r="64" spans="1:4">
      <c r="A64" s="29">
        <v>350504</v>
      </c>
      <c r="B64" s="30" t="s">
        <v>296</v>
      </c>
      <c r="C64" s="2" t="s">
        <v>3</v>
      </c>
      <c r="D64" s="28" t="s">
        <v>343</v>
      </c>
    </row>
    <row r="65" spans="1:4">
      <c r="A65" s="29">
        <v>350505</v>
      </c>
      <c r="B65" s="30" t="s">
        <v>287</v>
      </c>
      <c r="C65" s="2" t="s">
        <v>3</v>
      </c>
      <c r="D65" s="28" t="s">
        <v>343</v>
      </c>
    </row>
    <row r="66" spans="1:4">
      <c r="A66" s="29">
        <v>350506</v>
      </c>
      <c r="B66" s="30" t="s">
        <v>332</v>
      </c>
      <c r="C66" s="2" t="s">
        <v>3</v>
      </c>
      <c r="D66" s="28" t="s">
        <v>343</v>
      </c>
    </row>
    <row r="67" spans="1:4">
      <c r="A67" s="29">
        <v>350507</v>
      </c>
      <c r="B67" s="30" t="s">
        <v>333</v>
      </c>
      <c r="C67" s="2" t="s">
        <v>3</v>
      </c>
      <c r="D67" s="28" t="s">
        <v>343</v>
      </c>
    </row>
    <row r="68" spans="1:4">
      <c r="A68" s="29">
        <v>350508</v>
      </c>
      <c r="B68" s="30" t="s">
        <v>334</v>
      </c>
      <c r="C68" s="2" t="s">
        <v>3</v>
      </c>
      <c r="D68" s="28" t="s">
        <v>343</v>
      </c>
    </row>
    <row r="69" spans="1:4">
      <c r="A69" s="29">
        <v>350601</v>
      </c>
      <c r="B69" s="30" t="s">
        <v>294</v>
      </c>
      <c r="C69" s="2" t="s">
        <v>3</v>
      </c>
      <c r="D69" s="28" t="s">
        <v>344</v>
      </c>
    </row>
    <row r="70" spans="1:4">
      <c r="A70" s="29">
        <v>350602</v>
      </c>
      <c r="B70" s="30" t="s">
        <v>289</v>
      </c>
      <c r="C70" s="2" t="s">
        <v>3</v>
      </c>
      <c r="D70" s="28" t="s">
        <v>344</v>
      </c>
    </row>
    <row r="71" spans="1:4">
      <c r="A71" s="29">
        <v>350603</v>
      </c>
      <c r="B71" s="30" t="s">
        <v>295</v>
      </c>
      <c r="C71" s="2" t="s">
        <v>3</v>
      </c>
      <c r="D71" s="28" t="s">
        <v>344</v>
      </c>
    </row>
    <row r="72" spans="1:4">
      <c r="A72" s="29">
        <v>350604</v>
      </c>
      <c r="B72" s="30" t="s">
        <v>296</v>
      </c>
      <c r="C72" s="2" t="s">
        <v>3</v>
      </c>
      <c r="D72" s="28" t="s">
        <v>344</v>
      </c>
    </row>
    <row r="73" spans="1:4">
      <c r="A73" s="29">
        <v>350605</v>
      </c>
      <c r="B73" s="30" t="s">
        <v>287</v>
      </c>
      <c r="C73" s="2" t="s">
        <v>3</v>
      </c>
      <c r="D73" s="28" t="s">
        <v>344</v>
      </c>
    </row>
    <row r="74" spans="1:4">
      <c r="A74" s="29">
        <v>350606</v>
      </c>
      <c r="B74" s="30" t="s">
        <v>332</v>
      </c>
      <c r="C74" s="2" t="s">
        <v>3</v>
      </c>
      <c r="D74" s="28" t="s">
        <v>344</v>
      </c>
    </row>
    <row r="75" spans="1:4">
      <c r="A75" s="29">
        <v>350607</v>
      </c>
      <c r="B75" s="30" t="s">
        <v>333</v>
      </c>
      <c r="C75" s="2" t="s">
        <v>3</v>
      </c>
      <c r="D75" s="28" t="s">
        <v>344</v>
      </c>
    </row>
    <row r="76" spans="1:4">
      <c r="A76" s="29">
        <v>350608</v>
      </c>
      <c r="B76" s="30" t="s">
        <v>334</v>
      </c>
      <c r="C76" s="2" t="s">
        <v>3</v>
      </c>
      <c r="D76" s="28" t="s">
        <v>344</v>
      </c>
    </row>
    <row r="77" spans="1:4">
      <c r="A77" s="28">
        <v>350609</v>
      </c>
      <c r="B77" s="28" t="s">
        <v>373</v>
      </c>
      <c r="C77" s="2" t="s">
        <v>3</v>
      </c>
      <c r="D77" s="28" t="s">
        <v>344</v>
      </c>
    </row>
    <row r="78" spans="1:4">
      <c r="A78" s="28">
        <v>350112</v>
      </c>
      <c r="B78" s="28" t="s">
        <v>399</v>
      </c>
      <c r="C78" s="2" t="s">
        <v>3</v>
      </c>
      <c r="D78" s="28" t="s">
        <v>315</v>
      </c>
    </row>
    <row r="79" spans="1:4">
      <c r="A79" s="28">
        <v>350212</v>
      </c>
      <c r="B79" s="28" t="s">
        <v>399</v>
      </c>
      <c r="C79" s="2" t="s">
        <v>3</v>
      </c>
      <c r="D79" s="28" t="s">
        <v>316</v>
      </c>
    </row>
    <row r="80" spans="1:4">
      <c r="A80" s="28">
        <v>350312</v>
      </c>
      <c r="B80" s="28" t="s">
        <v>399</v>
      </c>
      <c r="C80" s="2" t="s">
        <v>3</v>
      </c>
      <c r="D80" s="28" t="s">
        <v>317</v>
      </c>
    </row>
    <row r="81" spans="1:4">
      <c r="A81" s="28">
        <v>350412</v>
      </c>
      <c r="B81" s="28" t="s">
        <v>399</v>
      </c>
      <c r="C81" s="2" t="s">
        <v>3</v>
      </c>
      <c r="D81" s="28" t="s">
        <v>342</v>
      </c>
    </row>
    <row r="82" spans="1:4">
      <c r="A82" s="28">
        <v>350512</v>
      </c>
      <c r="B82" s="28" t="s">
        <v>399</v>
      </c>
      <c r="C82" s="2" t="s">
        <v>3</v>
      </c>
      <c r="D82" s="28" t="s">
        <v>343</v>
      </c>
    </row>
    <row r="83" spans="1:4">
      <c r="A83" s="28">
        <v>350612</v>
      </c>
      <c r="B83" s="28" t="s">
        <v>399</v>
      </c>
      <c r="C83" s="2" t="s">
        <v>3</v>
      </c>
      <c r="D83" s="28" t="s">
        <v>344</v>
      </c>
    </row>
    <row r="84" spans="1:4">
      <c r="A84" s="28">
        <v>350111</v>
      </c>
      <c r="B84" s="28" t="s">
        <v>384</v>
      </c>
      <c r="C84" s="2" t="s">
        <v>3</v>
      </c>
      <c r="D84" s="28" t="s">
        <v>315</v>
      </c>
    </row>
    <row r="85" spans="1:4">
      <c r="A85" s="28">
        <v>350211</v>
      </c>
      <c r="B85" s="28" t="s">
        <v>384</v>
      </c>
      <c r="C85" s="2" t="s">
        <v>3</v>
      </c>
      <c r="D85" s="28" t="s">
        <v>316</v>
      </c>
    </row>
    <row r="86" spans="1:4">
      <c r="A86" s="28">
        <v>350311</v>
      </c>
      <c r="B86" s="28" t="s">
        <v>384</v>
      </c>
      <c r="C86" s="2" t="s">
        <v>3</v>
      </c>
      <c r="D86" s="28" t="s">
        <v>317</v>
      </c>
    </row>
    <row r="87" spans="1:4">
      <c r="A87" s="28">
        <v>350411</v>
      </c>
      <c r="B87" s="28" t="s">
        <v>384</v>
      </c>
      <c r="C87" s="2" t="s">
        <v>3</v>
      </c>
      <c r="D87" s="28" t="s">
        <v>342</v>
      </c>
    </row>
    <row r="88" spans="1:4">
      <c r="A88" s="28">
        <v>350511</v>
      </c>
      <c r="B88" s="28" t="s">
        <v>384</v>
      </c>
      <c r="C88" s="2" t="s">
        <v>3</v>
      </c>
      <c r="D88" s="28" t="s">
        <v>343</v>
      </c>
    </row>
    <row r="89" spans="1:4">
      <c r="A89" s="28">
        <v>350611</v>
      </c>
      <c r="B89" s="28" t="s">
        <v>384</v>
      </c>
      <c r="C89" s="2" t="s">
        <v>3</v>
      </c>
      <c r="D89" s="28" t="s">
        <v>344</v>
      </c>
    </row>
    <row r="90" spans="1:4">
      <c r="A90" s="28">
        <v>350110</v>
      </c>
      <c r="B90" s="28" t="s">
        <v>398</v>
      </c>
      <c r="C90" s="2" t="s">
        <v>3</v>
      </c>
      <c r="D90" s="28" t="s">
        <v>315</v>
      </c>
    </row>
    <row r="91" spans="1:4">
      <c r="A91" s="28">
        <v>350210</v>
      </c>
      <c r="B91" s="28" t="s">
        <v>398</v>
      </c>
      <c r="C91" s="2" t="s">
        <v>3</v>
      </c>
      <c r="D91" s="28" t="s">
        <v>316</v>
      </c>
    </row>
    <row r="92" spans="1:4">
      <c r="A92" s="28">
        <v>350310</v>
      </c>
      <c r="B92" s="28" t="s">
        <v>398</v>
      </c>
      <c r="C92" s="2" t="s">
        <v>3</v>
      </c>
      <c r="D92" s="28" t="s">
        <v>317</v>
      </c>
    </row>
    <row r="93" spans="1:4">
      <c r="A93" s="28">
        <v>350410</v>
      </c>
      <c r="B93" s="28" t="s">
        <v>398</v>
      </c>
      <c r="C93" s="2" t="s">
        <v>3</v>
      </c>
      <c r="D93" s="28" t="s">
        <v>342</v>
      </c>
    </row>
    <row r="94" spans="1:4">
      <c r="A94" s="28">
        <v>350510</v>
      </c>
      <c r="B94" s="28" t="s">
        <v>398</v>
      </c>
      <c r="C94" s="2" t="s">
        <v>3</v>
      </c>
      <c r="D94" s="28" t="s">
        <v>343</v>
      </c>
    </row>
    <row r="95" spans="1:4">
      <c r="A95" s="28">
        <v>350610</v>
      </c>
      <c r="B95" s="28" t="s">
        <v>398</v>
      </c>
      <c r="C95" s="2" t="s">
        <v>3</v>
      </c>
      <c r="D95" s="28" t="s">
        <v>344</v>
      </c>
    </row>
    <row r="103" spans="3:10">
      <c r="C103" s="28"/>
      <c r="J103" s="28">
        <v>0</v>
      </c>
    </row>
  </sheetData>
  <autoFilter ref="A1:D103"/>
  <printOptions horizontalCentered="1"/>
  <pageMargins left="0.39370078740157483" right="0.39370078740157483" top="1.1811023622047245" bottom="0.19685039370078741" header="0.39370078740157483" footer="0"/>
  <pageSetup paperSize="9" scale="91" orientation="portrait" r:id="rId1"/>
  <headerFooter>
    <oddHeader>&amp;L&amp;"-,Negrito"&amp;12POIESIS Organização Social de Cultura&amp;C&amp;"-,Negrito"&amp;12Estrutura de centros de custos - UFC Fábricas de Cultura&amp;R&amp;"-,Regular"&amp;D - &amp;T</oddHeader>
    <oddFooter>&amp;L&amp;"-,Regular"Controladoria&amp;R&amp;"-,Regular"&amp;Z&amp;F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2984"/>
  <sheetViews>
    <sheetView topLeftCell="A199" zoomScale="84" zoomScaleNormal="84" workbookViewId="0">
      <selection activeCell="C220" sqref="C220"/>
    </sheetView>
  </sheetViews>
  <sheetFormatPr defaultColWidth="11.42578125" defaultRowHeight="12.75"/>
  <cols>
    <col min="1" max="1" width="15.140625" style="1" bestFit="1" customWidth="1"/>
    <col min="2" max="2" width="11.42578125" style="1"/>
    <col min="3" max="3" width="46.7109375" style="1" bestFit="1" customWidth="1"/>
    <col min="4" max="4" width="10.7109375" style="1" customWidth="1"/>
    <col min="5" max="5" width="34.5703125" style="1" bestFit="1" customWidth="1"/>
    <col min="6" max="6" width="11.42578125" style="1"/>
    <col min="7" max="7" width="18.140625" style="1" bestFit="1" customWidth="1"/>
    <col min="8" max="16384" width="11.42578125" style="1"/>
  </cols>
  <sheetData>
    <row r="1" spans="1:7" s="3" customFormat="1">
      <c r="A1" s="3" t="s">
        <v>303</v>
      </c>
      <c r="B1" s="3" t="s">
        <v>100</v>
      </c>
      <c r="C1" s="3" t="s">
        <v>101</v>
      </c>
      <c r="D1" s="3" t="s">
        <v>272</v>
      </c>
      <c r="E1" s="3" t="s">
        <v>273</v>
      </c>
      <c r="F1" s="3" t="s">
        <v>102</v>
      </c>
      <c r="G1" s="3" t="s">
        <v>103</v>
      </c>
    </row>
    <row r="2" spans="1:7" s="7" customFormat="1">
      <c r="A2" s="21" t="str">
        <f t="shared" ref="A2:A65" si="0">CONCATENATE(D2,".",B2)</f>
        <v>0.400214</v>
      </c>
      <c r="B2" s="22">
        <v>400214</v>
      </c>
      <c r="C2" s="23" t="s">
        <v>146</v>
      </c>
      <c r="D2" s="21">
        <v>0</v>
      </c>
      <c r="E2" s="21" t="s">
        <v>299</v>
      </c>
      <c r="F2" s="21" t="s">
        <v>5</v>
      </c>
      <c r="G2" s="21" t="s">
        <v>25</v>
      </c>
    </row>
    <row r="3" spans="1:7" s="7" customFormat="1">
      <c r="A3" s="7" t="str">
        <f t="shared" si="0"/>
        <v>340101.400003</v>
      </c>
      <c r="B3" s="5">
        <v>400003</v>
      </c>
      <c r="C3" s="6" t="s">
        <v>83</v>
      </c>
      <c r="D3" s="7">
        <v>340101</v>
      </c>
      <c r="E3" s="6" t="s">
        <v>274</v>
      </c>
      <c r="F3" s="7" t="s">
        <v>4</v>
      </c>
      <c r="G3" s="7" t="s">
        <v>23</v>
      </c>
    </row>
    <row r="4" spans="1:7" s="7" customFormat="1">
      <c r="A4" s="7" t="str">
        <f t="shared" si="0"/>
        <v>340101.400004</v>
      </c>
      <c r="B4" s="5">
        <v>400004</v>
      </c>
      <c r="C4" s="6" t="s">
        <v>128</v>
      </c>
      <c r="D4" s="7">
        <v>340101</v>
      </c>
      <c r="E4" s="6" t="s">
        <v>274</v>
      </c>
      <c r="F4" s="7" t="s">
        <v>4</v>
      </c>
      <c r="G4" s="7" t="s">
        <v>23</v>
      </c>
    </row>
    <row r="5" spans="1:7" s="7" customFormat="1">
      <c r="A5" s="7" t="str">
        <f t="shared" si="0"/>
        <v>340101.400005</v>
      </c>
      <c r="B5" s="5">
        <v>400005</v>
      </c>
      <c r="C5" s="6" t="s">
        <v>129</v>
      </c>
      <c r="D5" s="7">
        <v>340101</v>
      </c>
      <c r="E5" s="6" t="s">
        <v>274</v>
      </c>
      <c r="F5" s="7" t="s">
        <v>4</v>
      </c>
      <c r="G5" s="7" t="s">
        <v>23</v>
      </c>
    </row>
    <row r="6" spans="1:7" s="7" customFormat="1">
      <c r="A6" s="7" t="str">
        <f t="shared" si="0"/>
        <v>340101.400006</v>
      </c>
      <c r="B6" s="5">
        <v>400006</v>
      </c>
      <c r="C6" s="6" t="s">
        <v>130</v>
      </c>
      <c r="D6" s="7">
        <v>340101</v>
      </c>
      <c r="E6" s="6" t="s">
        <v>274</v>
      </c>
      <c r="F6" s="7" t="s">
        <v>4</v>
      </c>
      <c r="G6" s="7" t="s">
        <v>23</v>
      </c>
    </row>
    <row r="7" spans="1:7" s="7" customFormat="1">
      <c r="A7" s="7" t="str">
        <f t="shared" si="0"/>
        <v>340101.400007</v>
      </c>
      <c r="B7" s="5">
        <v>400007</v>
      </c>
      <c r="C7" s="6" t="s">
        <v>131</v>
      </c>
      <c r="D7" s="7">
        <v>340101</v>
      </c>
      <c r="E7" s="6" t="s">
        <v>274</v>
      </c>
      <c r="F7" s="7" t="s">
        <v>4</v>
      </c>
      <c r="G7" s="7" t="s">
        <v>23</v>
      </c>
    </row>
    <row r="8" spans="1:7" s="7" customFormat="1">
      <c r="A8" s="7" t="str">
        <f t="shared" si="0"/>
        <v>340101.400010</v>
      </c>
      <c r="B8" s="5">
        <v>400010</v>
      </c>
      <c r="C8" s="6" t="s">
        <v>132</v>
      </c>
      <c r="D8" s="7">
        <v>340101</v>
      </c>
      <c r="E8" s="6" t="s">
        <v>274</v>
      </c>
      <c r="F8" s="7" t="s">
        <v>4</v>
      </c>
      <c r="G8" s="7" t="s">
        <v>23</v>
      </c>
    </row>
    <row r="9" spans="1:7" s="7" customFormat="1">
      <c r="A9" s="7" t="str">
        <f t="shared" si="0"/>
        <v>340101.400011</v>
      </c>
      <c r="B9" s="5">
        <v>400011</v>
      </c>
      <c r="C9" s="6" t="s">
        <v>133</v>
      </c>
      <c r="D9" s="7">
        <v>340101</v>
      </c>
      <c r="E9" s="6" t="s">
        <v>274</v>
      </c>
      <c r="F9" s="7" t="s">
        <v>356</v>
      </c>
      <c r="G9" s="7" t="s">
        <v>23</v>
      </c>
    </row>
    <row r="10" spans="1:7" s="7" customFormat="1">
      <c r="A10" s="7" t="str">
        <f t="shared" si="0"/>
        <v>340101.400012</v>
      </c>
      <c r="B10" s="5">
        <v>400012</v>
      </c>
      <c r="C10" s="6" t="s">
        <v>134</v>
      </c>
      <c r="D10" s="7">
        <v>340101</v>
      </c>
      <c r="E10" s="6" t="s">
        <v>274</v>
      </c>
      <c r="F10" s="7" t="s">
        <v>4</v>
      </c>
      <c r="G10" s="7" t="s">
        <v>23</v>
      </c>
    </row>
    <row r="11" spans="1:7" s="7" customFormat="1">
      <c r="A11" s="7" t="str">
        <f t="shared" si="0"/>
        <v>340101.400013</v>
      </c>
      <c r="B11" s="5">
        <v>400013</v>
      </c>
      <c r="C11" s="6" t="s">
        <v>135</v>
      </c>
      <c r="D11" s="7">
        <v>340101</v>
      </c>
      <c r="E11" s="6" t="s">
        <v>274</v>
      </c>
      <c r="F11" s="7" t="s">
        <v>4</v>
      </c>
      <c r="G11" s="7" t="s">
        <v>23</v>
      </c>
    </row>
    <row r="12" spans="1:7" s="7" customFormat="1">
      <c r="A12" s="7" t="str">
        <f t="shared" si="0"/>
        <v>340101.400014</v>
      </c>
      <c r="B12" s="5">
        <v>400014</v>
      </c>
      <c r="C12" s="6" t="s">
        <v>84</v>
      </c>
      <c r="D12" s="7">
        <v>340101</v>
      </c>
      <c r="E12" s="6" t="s">
        <v>274</v>
      </c>
      <c r="F12" s="7" t="s">
        <v>4</v>
      </c>
      <c r="G12" s="7" t="s">
        <v>23</v>
      </c>
    </row>
    <row r="13" spans="1:7" s="7" customFormat="1">
      <c r="A13" s="7" t="str">
        <f t="shared" si="0"/>
        <v>340101.400015</v>
      </c>
      <c r="B13" s="5">
        <v>400015</v>
      </c>
      <c r="C13" s="6" t="s">
        <v>85</v>
      </c>
      <c r="D13" s="7">
        <v>340101</v>
      </c>
      <c r="E13" s="6" t="s">
        <v>274</v>
      </c>
      <c r="F13" s="7" t="s">
        <v>4</v>
      </c>
      <c r="G13" s="7" t="s">
        <v>23</v>
      </c>
    </row>
    <row r="14" spans="1:7" s="7" customFormat="1">
      <c r="A14" s="7" t="str">
        <f t="shared" si="0"/>
        <v>340101.400016</v>
      </c>
      <c r="B14" s="5">
        <v>400016</v>
      </c>
      <c r="C14" s="6" t="s">
        <v>86</v>
      </c>
      <c r="D14" s="7">
        <v>340101</v>
      </c>
      <c r="E14" s="6" t="s">
        <v>274</v>
      </c>
      <c r="F14" s="7" t="s">
        <v>4</v>
      </c>
      <c r="G14" s="7" t="s">
        <v>23</v>
      </c>
    </row>
    <row r="15" spans="1:7" s="7" customFormat="1">
      <c r="A15" s="7" t="str">
        <f t="shared" si="0"/>
        <v>340101.400017</v>
      </c>
      <c r="B15" s="5">
        <v>400017</v>
      </c>
      <c r="C15" s="6" t="s">
        <v>87</v>
      </c>
      <c r="D15" s="7">
        <v>340101</v>
      </c>
      <c r="E15" s="6" t="s">
        <v>274</v>
      </c>
      <c r="F15" s="7" t="s">
        <v>4</v>
      </c>
      <c r="G15" s="7" t="s">
        <v>23</v>
      </c>
    </row>
    <row r="16" spans="1:7" s="7" customFormat="1">
      <c r="A16" s="7" t="str">
        <f t="shared" si="0"/>
        <v>340101.400020</v>
      </c>
      <c r="B16" s="5">
        <v>400020</v>
      </c>
      <c r="C16" s="6" t="s">
        <v>88</v>
      </c>
      <c r="D16" s="7">
        <v>340101</v>
      </c>
      <c r="E16" s="6" t="s">
        <v>274</v>
      </c>
      <c r="F16" s="7" t="s">
        <v>4</v>
      </c>
      <c r="G16" s="7" t="s">
        <v>23</v>
      </c>
    </row>
    <row r="17" spans="1:7" s="7" customFormat="1">
      <c r="A17" s="7" t="str">
        <f t="shared" si="0"/>
        <v>340101.400021</v>
      </c>
      <c r="B17" s="5">
        <v>400021</v>
      </c>
      <c r="C17" s="6" t="s">
        <v>89</v>
      </c>
      <c r="D17" s="7">
        <v>340101</v>
      </c>
      <c r="E17" s="6" t="s">
        <v>274</v>
      </c>
      <c r="F17" s="7" t="s">
        <v>4</v>
      </c>
      <c r="G17" s="7" t="s">
        <v>23</v>
      </c>
    </row>
    <row r="18" spans="1:7" s="7" customFormat="1">
      <c r="A18" s="7" t="str">
        <f t="shared" si="0"/>
        <v>340101.400022</v>
      </c>
      <c r="B18" s="5">
        <v>400022</v>
      </c>
      <c r="C18" s="6" t="s">
        <v>143</v>
      </c>
      <c r="D18" s="7">
        <v>340101</v>
      </c>
      <c r="E18" s="6" t="s">
        <v>274</v>
      </c>
      <c r="F18" s="7" t="s">
        <v>4</v>
      </c>
      <c r="G18" s="7" t="s">
        <v>23</v>
      </c>
    </row>
    <row r="19" spans="1:7" s="7" customFormat="1">
      <c r="A19" s="7" t="str">
        <f t="shared" si="0"/>
        <v>340101.400024</v>
      </c>
      <c r="B19" s="5">
        <v>400024</v>
      </c>
      <c r="C19" s="6" t="s">
        <v>144</v>
      </c>
      <c r="D19" s="7">
        <v>340101</v>
      </c>
      <c r="E19" s="6" t="s">
        <v>274</v>
      </c>
      <c r="F19" s="7" t="s">
        <v>4</v>
      </c>
      <c r="G19" s="7" t="s">
        <v>23</v>
      </c>
    </row>
    <row r="20" spans="1:7" s="7" customFormat="1">
      <c r="A20" s="7" t="str">
        <f t="shared" si="0"/>
        <v>340101.400025</v>
      </c>
      <c r="B20" s="5">
        <v>400025</v>
      </c>
      <c r="C20" s="6" t="s">
        <v>147</v>
      </c>
      <c r="D20" s="7">
        <v>340101</v>
      </c>
      <c r="E20" s="6" t="s">
        <v>274</v>
      </c>
      <c r="F20" s="7" t="s">
        <v>4</v>
      </c>
      <c r="G20" s="7" t="s">
        <v>23</v>
      </c>
    </row>
    <row r="21" spans="1:7" s="7" customFormat="1">
      <c r="A21" s="7" t="str">
        <f t="shared" si="0"/>
        <v>340101.400026</v>
      </c>
      <c r="B21" s="5">
        <v>400026</v>
      </c>
      <c r="C21" s="6" t="s">
        <v>148</v>
      </c>
      <c r="D21" s="7">
        <v>340101</v>
      </c>
      <c r="E21" s="6" t="s">
        <v>274</v>
      </c>
      <c r="F21" s="7" t="s">
        <v>4</v>
      </c>
      <c r="G21" s="7" t="s">
        <v>23</v>
      </c>
    </row>
    <row r="22" spans="1:7" s="7" customFormat="1">
      <c r="A22" s="7" t="str">
        <f t="shared" si="0"/>
        <v>340101.400027</v>
      </c>
      <c r="B22" s="5">
        <v>400027</v>
      </c>
      <c r="C22" s="6" t="s">
        <v>149</v>
      </c>
      <c r="D22" s="7">
        <v>340101</v>
      </c>
      <c r="E22" s="6" t="s">
        <v>274</v>
      </c>
      <c r="F22" s="7" t="s">
        <v>4</v>
      </c>
      <c r="G22" s="7" t="s">
        <v>23</v>
      </c>
    </row>
    <row r="23" spans="1:7" s="7" customFormat="1">
      <c r="A23" s="7" t="str">
        <f t="shared" si="0"/>
        <v>340101.400028</v>
      </c>
      <c r="B23" s="5">
        <v>400028</v>
      </c>
      <c r="C23" s="6" t="s">
        <v>150</v>
      </c>
      <c r="D23" s="7">
        <v>340101</v>
      </c>
      <c r="E23" s="6" t="s">
        <v>274</v>
      </c>
      <c r="F23" s="7" t="s">
        <v>4</v>
      </c>
      <c r="G23" s="7" t="s">
        <v>23</v>
      </c>
    </row>
    <row r="24" spans="1:7" s="7" customFormat="1">
      <c r="A24" s="7" t="str">
        <f t="shared" si="0"/>
        <v>340101.400029</v>
      </c>
      <c r="B24" s="5">
        <v>400029</v>
      </c>
      <c r="C24" s="6" t="s">
        <v>151</v>
      </c>
      <c r="D24" s="7">
        <v>340101</v>
      </c>
      <c r="E24" s="6" t="s">
        <v>274</v>
      </c>
      <c r="F24" s="7" t="s">
        <v>4</v>
      </c>
      <c r="G24" s="7" t="s">
        <v>23</v>
      </c>
    </row>
    <row r="25" spans="1:7" s="7" customFormat="1">
      <c r="A25" s="7" t="str">
        <f t="shared" si="0"/>
        <v>340101.400030</v>
      </c>
      <c r="B25" s="5">
        <v>400030</v>
      </c>
      <c r="C25" s="6" t="s">
        <v>152</v>
      </c>
      <c r="D25" s="7">
        <v>340101</v>
      </c>
      <c r="E25" s="6" t="s">
        <v>274</v>
      </c>
      <c r="F25" s="7" t="s">
        <v>4</v>
      </c>
      <c r="G25" s="7" t="s">
        <v>23</v>
      </c>
    </row>
    <row r="26" spans="1:7" s="7" customFormat="1">
      <c r="A26" s="7" t="str">
        <f t="shared" si="0"/>
        <v>340101.400175</v>
      </c>
      <c r="B26" s="5">
        <v>400175</v>
      </c>
      <c r="C26" s="6" t="s">
        <v>141</v>
      </c>
      <c r="D26" s="7">
        <v>340101</v>
      </c>
      <c r="E26" s="6" t="s">
        <v>274</v>
      </c>
      <c r="F26" s="7" t="s">
        <v>4</v>
      </c>
      <c r="G26" s="7" t="s">
        <v>23</v>
      </c>
    </row>
    <row r="27" spans="1:7" s="7" customFormat="1">
      <c r="A27" s="7" t="str">
        <f t="shared" si="0"/>
        <v>340101.400176</v>
      </c>
      <c r="B27" s="5">
        <v>400176</v>
      </c>
      <c r="C27" s="6" t="s">
        <v>142</v>
      </c>
      <c r="D27" s="7">
        <v>340101</v>
      </c>
      <c r="E27" s="6" t="s">
        <v>274</v>
      </c>
      <c r="F27" s="7" t="s">
        <v>4</v>
      </c>
      <c r="G27" s="7" t="s">
        <v>23</v>
      </c>
    </row>
    <row r="28" spans="1:7" s="7" customFormat="1">
      <c r="A28" s="7" t="str">
        <f t="shared" si="0"/>
        <v>340101.400177</v>
      </c>
      <c r="B28" s="5">
        <v>400177</v>
      </c>
      <c r="C28" s="6" t="s">
        <v>145</v>
      </c>
      <c r="D28" s="7">
        <v>340101</v>
      </c>
      <c r="E28" s="6" t="s">
        <v>274</v>
      </c>
      <c r="F28" s="7" t="s">
        <v>4</v>
      </c>
      <c r="G28" s="7" t="s">
        <v>23</v>
      </c>
    </row>
    <row r="29" spans="1:7" s="7" customFormat="1">
      <c r="A29" s="7" t="str">
        <f t="shared" si="0"/>
        <v>340101.400178</v>
      </c>
      <c r="B29" s="5">
        <v>400178</v>
      </c>
      <c r="C29" s="6" t="s">
        <v>153</v>
      </c>
      <c r="D29" s="7">
        <v>340101</v>
      </c>
      <c r="E29" s="6" t="s">
        <v>274</v>
      </c>
      <c r="F29" s="7" t="s">
        <v>4</v>
      </c>
      <c r="G29" s="7" t="s">
        <v>23</v>
      </c>
    </row>
    <row r="30" spans="1:7" s="7" customFormat="1">
      <c r="A30" s="7" t="str">
        <f t="shared" si="0"/>
        <v>340101.400179</v>
      </c>
      <c r="B30" s="5">
        <v>400179</v>
      </c>
      <c r="C30" s="6" t="s">
        <v>155</v>
      </c>
      <c r="D30" s="7">
        <v>340101</v>
      </c>
      <c r="E30" s="6" t="s">
        <v>274</v>
      </c>
      <c r="F30" s="7" t="s">
        <v>4</v>
      </c>
      <c r="G30" s="7" t="s">
        <v>23</v>
      </c>
    </row>
    <row r="31" spans="1:7" s="7" customFormat="1">
      <c r="A31" s="7" t="str">
        <f t="shared" si="0"/>
        <v>340101.400180</v>
      </c>
      <c r="B31" s="5">
        <v>400180</v>
      </c>
      <c r="C31" s="6" t="s">
        <v>154</v>
      </c>
      <c r="D31" s="7">
        <v>340101</v>
      </c>
      <c r="E31" s="6" t="s">
        <v>274</v>
      </c>
      <c r="F31" s="7" t="s">
        <v>4</v>
      </c>
      <c r="G31" s="7" t="s">
        <v>23</v>
      </c>
    </row>
    <row r="32" spans="1:7" s="7" customFormat="1">
      <c r="A32" s="7" t="str">
        <f t="shared" si="0"/>
        <v>340101.400202</v>
      </c>
      <c r="B32" s="5">
        <v>400202</v>
      </c>
      <c r="C32" s="6" t="s">
        <v>136</v>
      </c>
      <c r="D32" s="7">
        <v>340101</v>
      </c>
      <c r="E32" s="6" t="s">
        <v>274</v>
      </c>
      <c r="F32" s="7" t="s">
        <v>4</v>
      </c>
      <c r="G32" s="7" t="s">
        <v>23</v>
      </c>
    </row>
    <row r="33" spans="1:7" s="7" customFormat="1">
      <c r="A33" s="7" t="str">
        <f t="shared" si="0"/>
        <v>340101.400203</v>
      </c>
      <c r="B33" s="5">
        <v>400203</v>
      </c>
      <c r="C33" s="6" t="s">
        <v>137</v>
      </c>
      <c r="D33" s="7">
        <v>340101</v>
      </c>
      <c r="E33" s="6" t="s">
        <v>274</v>
      </c>
      <c r="F33" s="7" t="s">
        <v>4</v>
      </c>
      <c r="G33" s="7" t="s">
        <v>23</v>
      </c>
    </row>
    <row r="34" spans="1:7" s="7" customFormat="1">
      <c r="A34" s="7" t="str">
        <f t="shared" si="0"/>
        <v>340101.400214</v>
      </c>
      <c r="B34" s="5">
        <v>400214</v>
      </c>
      <c r="C34" s="6" t="s">
        <v>146</v>
      </c>
      <c r="D34" s="7">
        <v>340101</v>
      </c>
      <c r="E34" s="6" t="s">
        <v>274</v>
      </c>
      <c r="F34" s="7" t="s">
        <v>4</v>
      </c>
      <c r="G34" s="7" t="s">
        <v>23</v>
      </c>
    </row>
    <row r="35" spans="1:7" s="7" customFormat="1">
      <c r="A35" s="7" t="str">
        <f t="shared" si="0"/>
        <v>340101.400219</v>
      </c>
      <c r="B35" s="5">
        <v>400219</v>
      </c>
      <c r="C35" s="6" t="s">
        <v>138</v>
      </c>
      <c r="D35" s="7">
        <v>340101</v>
      </c>
      <c r="E35" s="6" t="s">
        <v>274</v>
      </c>
      <c r="F35" s="7" t="s">
        <v>4</v>
      </c>
      <c r="G35" s="7" t="s">
        <v>23</v>
      </c>
    </row>
    <row r="36" spans="1:7" s="7" customFormat="1">
      <c r="A36" s="7" t="str">
        <f t="shared" si="0"/>
        <v>340101.400220</v>
      </c>
      <c r="B36" s="5">
        <v>400220</v>
      </c>
      <c r="C36" s="6" t="s">
        <v>139</v>
      </c>
      <c r="D36" s="7">
        <v>340101</v>
      </c>
      <c r="E36" s="6" t="s">
        <v>274</v>
      </c>
      <c r="F36" s="7" t="s">
        <v>4</v>
      </c>
      <c r="G36" s="7" t="s">
        <v>23</v>
      </c>
    </row>
    <row r="37" spans="1:7" s="7" customFormat="1">
      <c r="A37" s="7" t="str">
        <f t="shared" si="0"/>
        <v>340101.400221</v>
      </c>
      <c r="B37" s="5">
        <v>400221</v>
      </c>
      <c r="C37" s="6" t="s">
        <v>140</v>
      </c>
      <c r="D37" s="7">
        <v>340101</v>
      </c>
      <c r="E37" s="6" t="s">
        <v>274</v>
      </c>
      <c r="F37" s="7" t="s">
        <v>4</v>
      </c>
      <c r="G37" s="7" t="s">
        <v>23</v>
      </c>
    </row>
    <row r="38" spans="1:7" s="7" customFormat="1">
      <c r="A38" s="11" t="str">
        <f t="shared" si="0"/>
        <v>340102.400003</v>
      </c>
      <c r="B38" s="11">
        <v>400003</v>
      </c>
      <c r="C38" s="12" t="s">
        <v>83</v>
      </c>
      <c r="D38" s="15">
        <v>340102</v>
      </c>
      <c r="E38" s="6" t="s">
        <v>276</v>
      </c>
      <c r="F38" s="15" t="s">
        <v>2</v>
      </c>
      <c r="G38" s="15" t="s">
        <v>24</v>
      </c>
    </row>
    <row r="39" spans="1:7" s="7" customFormat="1">
      <c r="A39" s="8" t="str">
        <f t="shared" si="0"/>
        <v>340102.400004</v>
      </c>
      <c r="B39" s="9">
        <v>400004</v>
      </c>
      <c r="C39" s="10" t="s">
        <v>128</v>
      </c>
      <c r="D39" s="8">
        <v>340102</v>
      </c>
      <c r="E39" s="6" t="s">
        <v>276</v>
      </c>
      <c r="F39" s="8" t="s">
        <v>2</v>
      </c>
      <c r="G39" s="8" t="s">
        <v>24</v>
      </c>
    </row>
    <row r="40" spans="1:7" s="7" customFormat="1">
      <c r="A40" s="8" t="str">
        <f t="shared" si="0"/>
        <v>340102.400005</v>
      </c>
      <c r="B40" s="9">
        <v>400005</v>
      </c>
      <c r="C40" s="10" t="s">
        <v>129</v>
      </c>
      <c r="D40" s="8">
        <v>340102</v>
      </c>
      <c r="E40" s="6" t="s">
        <v>276</v>
      </c>
      <c r="F40" s="8" t="s">
        <v>2</v>
      </c>
      <c r="G40" s="8" t="s">
        <v>24</v>
      </c>
    </row>
    <row r="41" spans="1:7" s="7" customFormat="1">
      <c r="A41" s="8" t="str">
        <f t="shared" si="0"/>
        <v>340102.400006</v>
      </c>
      <c r="B41" s="9">
        <v>400006</v>
      </c>
      <c r="C41" s="10" t="s">
        <v>130</v>
      </c>
      <c r="D41" s="8">
        <v>340102</v>
      </c>
      <c r="E41" s="6" t="s">
        <v>276</v>
      </c>
      <c r="F41" s="8" t="s">
        <v>2</v>
      </c>
      <c r="G41" s="8" t="s">
        <v>24</v>
      </c>
    </row>
    <row r="42" spans="1:7" s="7" customFormat="1">
      <c r="A42" s="8" t="str">
        <f t="shared" si="0"/>
        <v>340102.400007</v>
      </c>
      <c r="B42" s="9">
        <v>400007</v>
      </c>
      <c r="C42" s="10" t="s">
        <v>131</v>
      </c>
      <c r="D42" s="8">
        <v>340102</v>
      </c>
      <c r="E42" s="6" t="s">
        <v>276</v>
      </c>
      <c r="F42" s="8" t="s">
        <v>2</v>
      </c>
      <c r="G42" s="8" t="s">
        <v>24</v>
      </c>
    </row>
    <row r="43" spans="1:7" s="7" customFormat="1">
      <c r="A43" s="8" t="str">
        <f t="shared" si="0"/>
        <v>340102.400010</v>
      </c>
      <c r="B43" s="9">
        <v>400010</v>
      </c>
      <c r="C43" s="10" t="s">
        <v>132</v>
      </c>
      <c r="D43" s="8">
        <v>340102</v>
      </c>
      <c r="E43" s="6" t="s">
        <v>276</v>
      </c>
      <c r="F43" s="8" t="s">
        <v>2</v>
      </c>
      <c r="G43" s="8" t="s">
        <v>24</v>
      </c>
    </row>
    <row r="44" spans="1:7" s="7" customFormat="1">
      <c r="A44" s="8" t="str">
        <f t="shared" si="0"/>
        <v>340102.400011</v>
      </c>
      <c r="B44" s="9">
        <v>400011</v>
      </c>
      <c r="C44" s="10" t="s">
        <v>133</v>
      </c>
      <c r="D44" s="8">
        <v>340102</v>
      </c>
      <c r="E44" s="6" t="s">
        <v>276</v>
      </c>
      <c r="F44" s="7" t="s">
        <v>356</v>
      </c>
      <c r="G44" s="8" t="s">
        <v>24</v>
      </c>
    </row>
    <row r="45" spans="1:7" s="7" customFormat="1">
      <c r="A45" s="8" t="str">
        <f t="shared" si="0"/>
        <v>340102.400012</v>
      </c>
      <c r="B45" s="9">
        <v>400012</v>
      </c>
      <c r="C45" s="10" t="s">
        <v>134</v>
      </c>
      <c r="D45" s="8">
        <v>340102</v>
      </c>
      <c r="E45" s="6" t="s">
        <v>276</v>
      </c>
      <c r="F45" s="8" t="s">
        <v>2</v>
      </c>
      <c r="G45" s="8" t="s">
        <v>24</v>
      </c>
    </row>
    <row r="46" spans="1:7" s="7" customFormat="1">
      <c r="A46" s="8" t="str">
        <f t="shared" si="0"/>
        <v>340102.400013</v>
      </c>
      <c r="B46" s="9">
        <v>400013</v>
      </c>
      <c r="C46" s="10" t="s">
        <v>135</v>
      </c>
      <c r="D46" s="8">
        <v>340102</v>
      </c>
      <c r="E46" s="6" t="s">
        <v>276</v>
      </c>
      <c r="F46" s="8" t="s">
        <v>2</v>
      </c>
      <c r="G46" s="8" t="s">
        <v>24</v>
      </c>
    </row>
    <row r="47" spans="1:7" s="7" customFormat="1">
      <c r="A47" s="8" t="str">
        <f t="shared" si="0"/>
        <v>340102.400014</v>
      </c>
      <c r="B47" s="9">
        <v>400014</v>
      </c>
      <c r="C47" s="10" t="s">
        <v>84</v>
      </c>
      <c r="D47" s="8">
        <v>340102</v>
      </c>
      <c r="E47" s="6" t="s">
        <v>276</v>
      </c>
      <c r="F47" s="8" t="s">
        <v>2</v>
      </c>
      <c r="G47" s="8" t="s">
        <v>24</v>
      </c>
    </row>
    <row r="48" spans="1:7" s="7" customFormat="1">
      <c r="A48" s="8" t="str">
        <f t="shared" si="0"/>
        <v>340102.400015</v>
      </c>
      <c r="B48" s="9">
        <v>400015</v>
      </c>
      <c r="C48" s="10" t="s">
        <v>85</v>
      </c>
      <c r="D48" s="8">
        <v>340102</v>
      </c>
      <c r="E48" s="6" t="s">
        <v>276</v>
      </c>
      <c r="F48" s="8" t="s">
        <v>2</v>
      </c>
      <c r="G48" s="8" t="s">
        <v>24</v>
      </c>
    </row>
    <row r="49" spans="1:7" s="7" customFormat="1">
      <c r="A49" s="8" t="str">
        <f t="shared" si="0"/>
        <v>340102.400016</v>
      </c>
      <c r="B49" s="9">
        <v>400016</v>
      </c>
      <c r="C49" s="10" t="s">
        <v>86</v>
      </c>
      <c r="D49" s="8">
        <v>340102</v>
      </c>
      <c r="E49" s="6" t="s">
        <v>276</v>
      </c>
      <c r="F49" s="8" t="s">
        <v>2</v>
      </c>
      <c r="G49" s="8" t="s">
        <v>24</v>
      </c>
    </row>
    <row r="50" spans="1:7" s="7" customFormat="1">
      <c r="A50" s="8" t="str">
        <f t="shared" si="0"/>
        <v>340102.400017</v>
      </c>
      <c r="B50" s="9">
        <v>400017</v>
      </c>
      <c r="C50" s="10" t="s">
        <v>87</v>
      </c>
      <c r="D50" s="8">
        <v>340102</v>
      </c>
      <c r="E50" s="6" t="s">
        <v>276</v>
      </c>
      <c r="F50" s="8" t="s">
        <v>2</v>
      </c>
      <c r="G50" s="8" t="s">
        <v>24</v>
      </c>
    </row>
    <row r="51" spans="1:7" s="7" customFormat="1">
      <c r="A51" s="8" t="str">
        <f t="shared" si="0"/>
        <v>340102.400020</v>
      </c>
      <c r="B51" s="9">
        <v>400020</v>
      </c>
      <c r="C51" s="10" t="s">
        <v>88</v>
      </c>
      <c r="D51" s="8">
        <v>340102</v>
      </c>
      <c r="E51" s="6" t="s">
        <v>276</v>
      </c>
      <c r="F51" s="8" t="s">
        <v>2</v>
      </c>
      <c r="G51" s="8" t="s">
        <v>24</v>
      </c>
    </row>
    <row r="52" spans="1:7" s="7" customFormat="1">
      <c r="A52" s="8" t="str">
        <f t="shared" si="0"/>
        <v>340102.400021</v>
      </c>
      <c r="B52" s="9">
        <v>400021</v>
      </c>
      <c r="C52" s="10" t="s">
        <v>89</v>
      </c>
      <c r="D52" s="8">
        <v>340102</v>
      </c>
      <c r="E52" s="6" t="s">
        <v>276</v>
      </c>
      <c r="F52" s="8" t="s">
        <v>2</v>
      </c>
      <c r="G52" s="8" t="s">
        <v>24</v>
      </c>
    </row>
    <row r="53" spans="1:7" s="7" customFormat="1">
      <c r="A53" s="8" t="str">
        <f t="shared" si="0"/>
        <v>340102.400022</v>
      </c>
      <c r="B53" s="9">
        <v>400022</v>
      </c>
      <c r="C53" s="10" t="s">
        <v>143</v>
      </c>
      <c r="D53" s="8">
        <v>340102</v>
      </c>
      <c r="E53" s="6" t="s">
        <v>276</v>
      </c>
      <c r="F53" s="8" t="s">
        <v>2</v>
      </c>
      <c r="G53" s="8" t="s">
        <v>24</v>
      </c>
    </row>
    <row r="54" spans="1:7" s="7" customFormat="1">
      <c r="A54" s="8" t="str">
        <f t="shared" si="0"/>
        <v>340102.400024</v>
      </c>
      <c r="B54" s="9">
        <v>400024</v>
      </c>
      <c r="C54" s="10" t="s">
        <v>144</v>
      </c>
      <c r="D54" s="8">
        <v>340102</v>
      </c>
      <c r="E54" s="6" t="s">
        <v>276</v>
      </c>
      <c r="F54" s="8" t="s">
        <v>2</v>
      </c>
      <c r="G54" s="8" t="s">
        <v>24</v>
      </c>
    </row>
    <row r="55" spans="1:7" s="7" customFormat="1">
      <c r="A55" s="8" t="str">
        <f t="shared" si="0"/>
        <v>340102.400025</v>
      </c>
      <c r="B55" s="9">
        <v>400025</v>
      </c>
      <c r="C55" s="10" t="s">
        <v>147</v>
      </c>
      <c r="D55" s="8">
        <v>340102</v>
      </c>
      <c r="E55" s="6" t="s">
        <v>276</v>
      </c>
      <c r="F55" s="8" t="s">
        <v>2</v>
      </c>
      <c r="G55" s="8" t="s">
        <v>24</v>
      </c>
    </row>
    <row r="56" spans="1:7" s="7" customFormat="1">
      <c r="A56" s="8" t="str">
        <f t="shared" si="0"/>
        <v>340102.400026</v>
      </c>
      <c r="B56" s="9">
        <v>400026</v>
      </c>
      <c r="C56" s="10" t="s">
        <v>148</v>
      </c>
      <c r="D56" s="8">
        <v>340102</v>
      </c>
      <c r="E56" s="6" t="s">
        <v>276</v>
      </c>
      <c r="F56" s="8" t="s">
        <v>2</v>
      </c>
      <c r="G56" s="8" t="s">
        <v>24</v>
      </c>
    </row>
    <row r="57" spans="1:7" s="7" customFormat="1">
      <c r="A57" s="8" t="str">
        <f t="shared" si="0"/>
        <v>340102.400027</v>
      </c>
      <c r="B57" s="9">
        <v>400027</v>
      </c>
      <c r="C57" s="10" t="s">
        <v>149</v>
      </c>
      <c r="D57" s="8">
        <v>340102</v>
      </c>
      <c r="E57" s="6" t="s">
        <v>276</v>
      </c>
      <c r="F57" s="8" t="s">
        <v>2</v>
      </c>
      <c r="G57" s="8" t="s">
        <v>24</v>
      </c>
    </row>
    <row r="58" spans="1:7" s="7" customFormat="1">
      <c r="A58" s="8" t="str">
        <f t="shared" si="0"/>
        <v>340102.400028</v>
      </c>
      <c r="B58" s="9">
        <v>400028</v>
      </c>
      <c r="C58" s="10" t="s">
        <v>150</v>
      </c>
      <c r="D58" s="8">
        <v>340102</v>
      </c>
      <c r="E58" s="6" t="s">
        <v>276</v>
      </c>
      <c r="F58" s="8" t="s">
        <v>2</v>
      </c>
      <c r="G58" s="8" t="s">
        <v>24</v>
      </c>
    </row>
    <row r="59" spans="1:7" s="7" customFormat="1">
      <c r="A59" s="8" t="str">
        <f t="shared" si="0"/>
        <v>340102.400029</v>
      </c>
      <c r="B59" s="9">
        <v>400029</v>
      </c>
      <c r="C59" s="10" t="s">
        <v>151</v>
      </c>
      <c r="D59" s="8">
        <v>340102</v>
      </c>
      <c r="E59" s="6" t="s">
        <v>276</v>
      </c>
      <c r="F59" s="8" t="s">
        <v>2</v>
      </c>
      <c r="G59" s="8" t="s">
        <v>24</v>
      </c>
    </row>
    <row r="60" spans="1:7" s="7" customFormat="1">
      <c r="A60" s="8" t="str">
        <f t="shared" si="0"/>
        <v>340102.400030</v>
      </c>
      <c r="B60" s="9">
        <v>400030</v>
      </c>
      <c r="C60" s="10" t="s">
        <v>152</v>
      </c>
      <c r="D60" s="8">
        <v>340102</v>
      </c>
      <c r="E60" s="6" t="s">
        <v>276</v>
      </c>
      <c r="F60" s="8" t="s">
        <v>2</v>
      </c>
      <c r="G60" s="8" t="s">
        <v>24</v>
      </c>
    </row>
    <row r="61" spans="1:7" s="7" customFormat="1">
      <c r="A61" s="8" t="str">
        <f t="shared" si="0"/>
        <v>340102.400175</v>
      </c>
      <c r="B61" s="9">
        <v>400175</v>
      </c>
      <c r="C61" s="10" t="s">
        <v>141</v>
      </c>
      <c r="D61" s="8">
        <v>340102</v>
      </c>
      <c r="E61" s="6" t="s">
        <v>276</v>
      </c>
      <c r="F61" s="8" t="s">
        <v>2</v>
      </c>
      <c r="G61" s="8" t="s">
        <v>24</v>
      </c>
    </row>
    <row r="62" spans="1:7" s="7" customFormat="1">
      <c r="A62" s="8" t="str">
        <f t="shared" si="0"/>
        <v>340102.400176</v>
      </c>
      <c r="B62" s="9">
        <v>400176</v>
      </c>
      <c r="C62" s="10" t="s">
        <v>142</v>
      </c>
      <c r="D62" s="8">
        <v>340102</v>
      </c>
      <c r="E62" s="6" t="s">
        <v>276</v>
      </c>
      <c r="F62" s="8" t="s">
        <v>2</v>
      </c>
      <c r="G62" s="8" t="s">
        <v>24</v>
      </c>
    </row>
    <row r="63" spans="1:7" s="7" customFormat="1">
      <c r="A63" s="8" t="str">
        <f t="shared" si="0"/>
        <v>340102.400177</v>
      </c>
      <c r="B63" s="9">
        <v>400177</v>
      </c>
      <c r="C63" s="10" t="s">
        <v>145</v>
      </c>
      <c r="D63" s="8">
        <v>340102</v>
      </c>
      <c r="E63" s="6" t="s">
        <v>276</v>
      </c>
      <c r="F63" s="8" t="s">
        <v>2</v>
      </c>
      <c r="G63" s="8" t="s">
        <v>24</v>
      </c>
    </row>
    <row r="64" spans="1:7" s="7" customFormat="1">
      <c r="A64" s="8" t="str">
        <f t="shared" si="0"/>
        <v>340102.400178</v>
      </c>
      <c r="B64" s="9">
        <v>400178</v>
      </c>
      <c r="C64" s="10" t="s">
        <v>153</v>
      </c>
      <c r="D64" s="8">
        <v>340102</v>
      </c>
      <c r="E64" s="6" t="s">
        <v>276</v>
      </c>
      <c r="F64" s="8" t="s">
        <v>2</v>
      </c>
      <c r="G64" s="8" t="s">
        <v>24</v>
      </c>
    </row>
    <row r="65" spans="1:7" s="7" customFormat="1">
      <c r="A65" s="8" t="str">
        <f t="shared" si="0"/>
        <v>340102.400179</v>
      </c>
      <c r="B65" s="9">
        <v>400179</v>
      </c>
      <c r="C65" s="10" t="s">
        <v>155</v>
      </c>
      <c r="D65" s="8">
        <v>340102</v>
      </c>
      <c r="E65" s="6" t="s">
        <v>276</v>
      </c>
      <c r="F65" s="8" t="s">
        <v>2</v>
      </c>
      <c r="G65" s="8" t="s">
        <v>24</v>
      </c>
    </row>
    <row r="66" spans="1:7" s="7" customFormat="1">
      <c r="A66" s="13" t="str">
        <f t="shared" ref="A66:A129" si="1">CONCATENATE(D66,".",B66)</f>
        <v>340102.400180</v>
      </c>
      <c r="B66" s="13">
        <v>400180</v>
      </c>
      <c r="C66" s="14" t="s">
        <v>154</v>
      </c>
      <c r="D66" s="17">
        <v>340102</v>
      </c>
      <c r="E66" s="6" t="s">
        <v>276</v>
      </c>
      <c r="F66" s="17" t="s">
        <v>2</v>
      </c>
      <c r="G66" s="17" t="s">
        <v>24</v>
      </c>
    </row>
    <row r="67" spans="1:7" s="7" customFormat="1">
      <c r="A67" s="8" t="str">
        <f t="shared" si="1"/>
        <v>340102.400202</v>
      </c>
      <c r="B67" s="9">
        <v>400202</v>
      </c>
      <c r="C67" s="10" t="s">
        <v>136</v>
      </c>
      <c r="D67" s="8">
        <v>340102</v>
      </c>
      <c r="E67" s="6" t="s">
        <v>276</v>
      </c>
      <c r="F67" s="8" t="s">
        <v>2</v>
      </c>
      <c r="G67" s="8" t="s">
        <v>24</v>
      </c>
    </row>
    <row r="68" spans="1:7" s="7" customFormat="1">
      <c r="A68" s="8" t="str">
        <f t="shared" si="1"/>
        <v>340102.400203</v>
      </c>
      <c r="B68" s="9">
        <v>400203</v>
      </c>
      <c r="C68" s="10" t="s">
        <v>137</v>
      </c>
      <c r="D68" s="8">
        <v>340102</v>
      </c>
      <c r="E68" s="6" t="s">
        <v>276</v>
      </c>
      <c r="F68" s="8" t="s">
        <v>2</v>
      </c>
      <c r="G68" s="8" t="s">
        <v>24</v>
      </c>
    </row>
    <row r="69" spans="1:7" s="7" customFormat="1">
      <c r="A69" s="8" t="str">
        <f t="shared" si="1"/>
        <v>340102.400214</v>
      </c>
      <c r="B69" s="9">
        <v>400214</v>
      </c>
      <c r="C69" s="10" t="s">
        <v>146</v>
      </c>
      <c r="D69" s="8">
        <v>340102</v>
      </c>
      <c r="E69" s="6" t="s">
        <v>276</v>
      </c>
      <c r="F69" s="8" t="s">
        <v>2</v>
      </c>
      <c r="G69" s="8" t="s">
        <v>24</v>
      </c>
    </row>
    <row r="70" spans="1:7" s="7" customFormat="1">
      <c r="A70" s="8" t="str">
        <f t="shared" si="1"/>
        <v>340102.400219</v>
      </c>
      <c r="B70" s="9">
        <v>400219</v>
      </c>
      <c r="C70" s="10" t="s">
        <v>138</v>
      </c>
      <c r="D70" s="8">
        <v>340102</v>
      </c>
      <c r="E70" s="6" t="s">
        <v>276</v>
      </c>
      <c r="F70" s="8" t="s">
        <v>2</v>
      </c>
      <c r="G70" s="8" t="s">
        <v>24</v>
      </c>
    </row>
    <row r="71" spans="1:7" s="7" customFormat="1">
      <c r="A71" s="8" t="str">
        <f t="shared" si="1"/>
        <v>340102.400220</v>
      </c>
      <c r="B71" s="9">
        <v>400220</v>
      </c>
      <c r="C71" s="10" t="s">
        <v>139</v>
      </c>
      <c r="D71" s="8">
        <v>340102</v>
      </c>
      <c r="E71" s="6" t="s">
        <v>276</v>
      </c>
      <c r="F71" s="8" t="s">
        <v>2</v>
      </c>
      <c r="G71" s="8" t="s">
        <v>24</v>
      </c>
    </row>
    <row r="72" spans="1:7" s="16" customFormat="1">
      <c r="A72" s="8" t="str">
        <f t="shared" si="1"/>
        <v>340102.400221</v>
      </c>
      <c r="B72" s="9">
        <v>400221</v>
      </c>
      <c r="C72" s="10" t="s">
        <v>140</v>
      </c>
      <c r="D72" s="8">
        <v>340102</v>
      </c>
      <c r="E72" s="6" t="s">
        <v>276</v>
      </c>
      <c r="F72" s="8" t="s">
        <v>2</v>
      </c>
      <c r="G72" s="8" t="s">
        <v>24</v>
      </c>
    </row>
    <row r="73" spans="1:7" s="8" customFormat="1">
      <c r="A73" s="11" t="str">
        <f t="shared" si="1"/>
        <v>340103.400003</v>
      </c>
      <c r="B73" s="11">
        <v>400003</v>
      </c>
      <c r="C73" s="12" t="s">
        <v>83</v>
      </c>
      <c r="D73" s="15">
        <v>340103</v>
      </c>
      <c r="E73" s="6" t="s">
        <v>277</v>
      </c>
      <c r="F73" s="15" t="s">
        <v>2</v>
      </c>
      <c r="G73" s="15" t="s">
        <v>24</v>
      </c>
    </row>
    <row r="74" spans="1:7" s="8" customFormat="1">
      <c r="A74" s="8" t="str">
        <f t="shared" si="1"/>
        <v>340103.400004</v>
      </c>
      <c r="B74" s="9">
        <v>400004</v>
      </c>
      <c r="C74" s="10" t="s">
        <v>128</v>
      </c>
      <c r="D74" s="8">
        <v>340103</v>
      </c>
      <c r="E74" s="6" t="s">
        <v>277</v>
      </c>
      <c r="F74" s="8" t="s">
        <v>2</v>
      </c>
      <c r="G74" s="8" t="s">
        <v>24</v>
      </c>
    </row>
    <row r="75" spans="1:7" s="8" customFormat="1">
      <c r="A75" s="8" t="str">
        <f t="shared" si="1"/>
        <v>340103.400005</v>
      </c>
      <c r="B75" s="9">
        <v>400005</v>
      </c>
      <c r="C75" s="10" t="s">
        <v>129</v>
      </c>
      <c r="D75" s="8">
        <v>340103</v>
      </c>
      <c r="E75" s="6" t="s">
        <v>277</v>
      </c>
      <c r="F75" s="8" t="s">
        <v>2</v>
      </c>
      <c r="G75" s="8" t="s">
        <v>24</v>
      </c>
    </row>
    <row r="76" spans="1:7" s="8" customFormat="1">
      <c r="A76" s="8" t="str">
        <f t="shared" si="1"/>
        <v>340103.400006</v>
      </c>
      <c r="B76" s="9">
        <v>400006</v>
      </c>
      <c r="C76" s="10" t="s">
        <v>130</v>
      </c>
      <c r="D76" s="8">
        <v>340103</v>
      </c>
      <c r="E76" s="6" t="s">
        <v>277</v>
      </c>
      <c r="F76" s="8" t="s">
        <v>2</v>
      </c>
      <c r="G76" s="8" t="s">
        <v>24</v>
      </c>
    </row>
    <row r="77" spans="1:7" s="8" customFormat="1">
      <c r="A77" s="8" t="str">
        <f t="shared" si="1"/>
        <v>340103.400007</v>
      </c>
      <c r="B77" s="9">
        <v>400007</v>
      </c>
      <c r="C77" s="10" t="s">
        <v>131</v>
      </c>
      <c r="D77" s="8">
        <v>340103</v>
      </c>
      <c r="E77" s="6" t="s">
        <v>277</v>
      </c>
      <c r="F77" s="8" t="s">
        <v>2</v>
      </c>
      <c r="G77" s="8" t="s">
        <v>24</v>
      </c>
    </row>
    <row r="78" spans="1:7" s="8" customFormat="1">
      <c r="A78" s="8" t="str">
        <f t="shared" si="1"/>
        <v>340103.400010</v>
      </c>
      <c r="B78" s="9">
        <v>400010</v>
      </c>
      <c r="C78" s="10" t="s">
        <v>132</v>
      </c>
      <c r="D78" s="8">
        <v>340103</v>
      </c>
      <c r="E78" s="6" t="s">
        <v>277</v>
      </c>
      <c r="F78" s="8" t="s">
        <v>2</v>
      </c>
      <c r="G78" s="8" t="s">
        <v>24</v>
      </c>
    </row>
    <row r="79" spans="1:7" s="8" customFormat="1">
      <c r="A79" s="8" t="str">
        <f t="shared" si="1"/>
        <v>340103.400011</v>
      </c>
      <c r="B79" s="9">
        <v>400011</v>
      </c>
      <c r="C79" s="10" t="s">
        <v>133</v>
      </c>
      <c r="D79" s="8">
        <v>340103</v>
      </c>
      <c r="E79" s="6" t="s">
        <v>277</v>
      </c>
      <c r="F79" s="7" t="s">
        <v>356</v>
      </c>
      <c r="G79" s="8" t="s">
        <v>24</v>
      </c>
    </row>
    <row r="80" spans="1:7" s="8" customFormat="1">
      <c r="A80" s="8" t="str">
        <f t="shared" si="1"/>
        <v>340103.400012</v>
      </c>
      <c r="B80" s="9">
        <v>400012</v>
      </c>
      <c r="C80" s="10" t="s">
        <v>134</v>
      </c>
      <c r="D80" s="8">
        <v>340103</v>
      </c>
      <c r="E80" s="6" t="s">
        <v>277</v>
      </c>
      <c r="F80" s="8" t="s">
        <v>2</v>
      </c>
      <c r="G80" s="8" t="s">
        <v>24</v>
      </c>
    </row>
    <row r="81" spans="1:10" s="8" customFormat="1">
      <c r="A81" s="8" t="str">
        <f t="shared" si="1"/>
        <v>340103.400013</v>
      </c>
      <c r="B81" s="9">
        <v>400013</v>
      </c>
      <c r="C81" s="10" t="s">
        <v>135</v>
      </c>
      <c r="D81" s="8">
        <v>340103</v>
      </c>
      <c r="E81" s="6" t="s">
        <v>277</v>
      </c>
      <c r="F81" s="8" t="s">
        <v>2</v>
      </c>
      <c r="G81" s="8" t="s">
        <v>24</v>
      </c>
    </row>
    <row r="82" spans="1:10" s="8" customFormat="1">
      <c r="A82" s="8" t="str">
        <f t="shared" si="1"/>
        <v>340103.400014</v>
      </c>
      <c r="B82" s="9">
        <v>400014</v>
      </c>
      <c r="C82" s="10" t="s">
        <v>84</v>
      </c>
      <c r="D82" s="8">
        <v>340103</v>
      </c>
      <c r="E82" s="6" t="s">
        <v>277</v>
      </c>
      <c r="F82" s="8" t="s">
        <v>2</v>
      </c>
      <c r="G82" s="8" t="s">
        <v>24</v>
      </c>
    </row>
    <row r="83" spans="1:10" s="8" customFormat="1">
      <c r="A83" s="8" t="str">
        <f t="shared" si="1"/>
        <v>340103.400015</v>
      </c>
      <c r="B83" s="9">
        <v>400015</v>
      </c>
      <c r="C83" s="10" t="s">
        <v>85</v>
      </c>
      <c r="D83" s="8">
        <v>340103</v>
      </c>
      <c r="E83" s="6" t="s">
        <v>277</v>
      </c>
      <c r="F83" s="8" t="s">
        <v>2</v>
      </c>
      <c r="G83" s="8" t="s">
        <v>24</v>
      </c>
    </row>
    <row r="84" spans="1:10" s="8" customFormat="1">
      <c r="A84" s="8" t="str">
        <f t="shared" si="1"/>
        <v>340103.400016</v>
      </c>
      <c r="B84" s="9">
        <v>400016</v>
      </c>
      <c r="C84" s="10" t="s">
        <v>86</v>
      </c>
      <c r="D84" s="8">
        <v>340103</v>
      </c>
      <c r="E84" s="6" t="s">
        <v>277</v>
      </c>
      <c r="F84" s="8" t="s">
        <v>2</v>
      </c>
      <c r="G84" s="8" t="s">
        <v>24</v>
      </c>
    </row>
    <row r="85" spans="1:10" s="8" customFormat="1">
      <c r="A85" s="8" t="str">
        <f t="shared" si="1"/>
        <v>340103.400017</v>
      </c>
      <c r="B85" s="9">
        <v>400017</v>
      </c>
      <c r="C85" s="10" t="s">
        <v>87</v>
      </c>
      <c r="D85" s="8">
        <v>340103</v>
      </c>
      <c r="E85" s="6" t="s">
        <v>277</v>
      </c>
      <c r="F85" s="8" t="s">
        <v>2</v>
      </c>
      <c r="G85" s="8" t="s">
        <v>24</v>
      </c>
    </row>
    <row r="86" spans="1:10" s="8" customFormat="1">
      <c r="A86" s="8" t="str">
        <f t="shared" si="1"/>
        <v>340103.400020</v>
      </c>
      <c r="B86" s="9">
        <v>400020</v>
      </c>
      <c r="C86" s="10" t="s">
        <v>88</v>
      </c>
      <c r="D86" s="8">
        <v>340103</v>
      </c>
      <c r="E86" s="6" t="s">
        <v>277</v>
      </c>
      <c r="F86" s="8" t="s">
        <v>2</v>
      </c>
      <c r="G86" s="8" t="s">
        <v>24</v>
      </c>
    </row>
    <row r="87" spans="1:10" s="8" customFormat="1">
      <c r="A87" s="8" t="str">
        <f t="shared" si="1"/>
        <v>340103.400021</v>
      </c>
      <c r="B87" s="9">
        <v>400021</v>
      </c>
      <c r="C87" s="10" t="s">
        <v>89</v>
      </c>
      <c r="D87" s="8">
        <v>340103</v>
      </c>
      <c r="E87" s="6" t="s">
        <v>277</v>
      </c>
      <c r="F87" s="8" t="s">
        <v>2</v>
      </c>
      <c r="G87" s="8" t="s">
        <v>24</v>
      </c>
    </row>
    <row r="88" spans="1:10" s="8" customFormat="1">
      <c r="A88" s="8" t="str">
        <f t="shared" si="1"/>
        <v>340103.400022</v>
      </c>
      <c r="B88" s="9">
        <v>400022</v>
      </c>
      <c r="C88" s="10" t="s">
        <v>143</v>
      </c>
      <c r="D88" s="8">
        <v>340103</v>
      </c>
      <c r="E88" s="6" t="s">
        <v>277</v>
      </c>
      <c r="F88" s="8" t="s">
        <v>2</v>
      </c>
      <c r="G88" s="8" t="s">
        <v>24</v>
      </c>
    </row>
    <row r="89" spans="1:10" s="8" customFormat="1">
      <c r="A89" s="8" t="str">
        <f t="shared" si="1"/>
        <v>340103.400024</v>
      </c>
      <c r="B89" s="9">
        <v>400024</v>
      </c>
      <c r="C89" s="10" t="s">
        <v>144</v>
      </c>
      <c r="D89" s="8">
        <v>340103</v>
      </c>
      <c r="E89" s="6" t="s">
        <v>277</v>
      </c>
      <c r="F89" s="8" t="s">
        <v>2</v>
      </c>
      <c r="G89" s="8" t="s">
        <v>24</v>
      </c>
      <c r="J89" s="8">
        <v>0</v>
      </c>
    </row>
    <row r="90" spans="1:10" s="8" customFormat="1">
      <c r="A90" s="8" t="str">
        <f t="shared" si="1"/>
        <v>340103.400025</v>
      </c>
      <c r="B90" s="9">
        <v>400025</v>
      </c>
      <c r="C90" s="10" t="s">
        <v>147</v>
      </c>
      <c r="D90" s="8">
        <v>340103</v>
      </c>
      <c r="E90" s="6" t="s">
        <v>277</v>
      </c>
      <c r="F90" s="8" t="s">
        <v>2</v>
      </c>
      <c r="G90" s="8" t="s">
        <v>24</v>
      </c>
    </row>
    <row r="91" spans="1:10" s="8" customFormat="1">
      <c r="A91" s="8" t="str">
        <f t="shared" si="1"/>
        <v>340103.400026</v>
      </c>
      <c r="B91" s="9">
        <v>400026</v>
      </c>
      <c r="C91" s="10" t="s">
        <v>148</v>
      </c>
      <c r="D91" s="8">
        <v>340103</v>
      </c>
      <c r="E91" s="6" t="s">
        <v>277</v>
      </c>
      <c r="F91" s="8" t="s">
        <v>2</v>
      </c>
      <c r="G91" s="8" t="s">
        <v>24</v>
      </c>
    </row>
    <row r="92" spans="1:10" s="8" customFormat="1">
      <c r="A92" s="8" t="str">
        <f t="shared" si="1"/>
        <v>340103.400027</v>
      </c>
      <c r="B92" s="9">
        <v>400027</v>
      </c>
      <c r="C92" s="10" t="s">
        <v>149</v>
      </c>
      <c r="D92" s="8">
        <v>340103</v>
      </c>
      <c r="E92" s="6" t="s">
        <v>277</v>
      </c>
      <c r="F92" s="8" t="s">
        <v>2</v>
      </c>
      <c r="G92" s="8" t="s">
        <v>24</v>
      </c>
    </row>
    <row r="93" spans="1:10" s="8" customFormat="1">
      <c r="A93" s="8" t="str">
        <f t="shared" si="1"/>
        <v>340103.400028</v>
      </c>
      <c r="B93" s="9">
        <v>400028</v>
      </c>
      <c r="C93" s="10" t="s">
        <v>150</v>
      </c>
      <c r="D93" s="8">
        <v>340103</v>
      </c>
      <c r="E93" s="6" t="s">
        <v>277</v>
      </c>
      <c r="F93" s="8" t="s">
        <v>2</v>
      </c>
      <c r="G93" s="8" t="s">
        <v>24</v>
      </c>
    </row>
    <row r="94" spans="1:10" s="8" customFormat="1">
      <c r="A94" s="8" t="str">
        <f t="shared" si="1"/>
        <v>340103.400029</v>
      </c>
      <c r="B94" s="9">
        <v>400029</v>
      </c>
      <c r="C94" s="10" t="s">
        <v>151</v>
      </c>
      <c r="D94" s="8">
        <v>340103</v>
      </c>
      <c r="E94" s="6" t="s">
        <v>277</v>
      </c>
      <c r="F94" s="8" t="s">
        <v>2</v>
      </c>
      <c r="G94" s="8" t="s">
        <v>24</v>
      </c>
    </row>
    <row r="95" spans="1:10" s="8" customFormat="1">
      <c r="A95" s="8" t="str">
        <f t="shared" si="1"/>
        <v>340103.400030</v>
      </c>
      <c r="B95" s="9">
        <v>400030</v>
      </c>
      <c r="C95" s="10" t="s">
        <v>152</v>
      </c>
      <c r="D95" s="8">
        <v>340103</v>
      </c>
      <c r="E95" s="6" t="s">
        <v>277</v>
      </c>
      <c r="F95" s="8" t="s">
        <v>2</v>
      </c>
      <c r="G95" s="8" t="s">
        <v>24</v>
      </c>
    </row>
    <row r="96" spans="1:10" s="8" customFormat="1">
      <c r="A96" s="8" t="str">
        <f t="shared" si="1"/>
        <v>340103.400175</v>
      </c>
      <c r="B96" s="9">
        <v>400175</v>
      </c>
      <c r="C96" s="10" t="s">
        <v>141</v>
      </c>
      <c r="D96" s="8">
        <v>340103</v>
      </c>
      <c r="E96" s="6" t="s">
        <v>277</v>
      </c>
      <c r="F96" s="8" t="s">
        <v>2</v>
      </c>
      <c r="G96" s="8" t="s">
        <v>24</v>
      </c>
    </row>
    <row r="97" spans="1:7" s="8" customFormat="1">
      <c r="A97" s="8" t="str">
        <f t="shared" si="1"/>
        <v>340103.400176</v>
      </c>
      <c r="B97" s="9">
        <v>400176</v>
      </c>
      <c r="C97" s="10" t="s">
        <v>142</v>
      </c>
      <c r="D97" s="8">
        <v>340103</v>
      </c>
      <c r="E97" s="6" t="s">
        <v>277</v>
      </c>
      <c r="F97" s="8" t="s">
        <v>2</v>
      </c>
      <c r="G97" s="8" t="s">
        <v>24</v>
      </c>
    </row>
    <row r="98" spans="1:7" s="8" customFormat="1">
      <c r="A98" s="8" t="str">
        <f t="shared" si="1"/>
        <v>340103.400177</v>
      </c>
      <c r="B98" s="9">
        <v>400177</v>
      </c>
      <c r="C98" s="10" t="s">
        <v>145</v>
      </c>
      <c r="D98" s="8">
        <v>340103</v>
      </c>
      <c r="E98" s="6" t="s">
        <v>277</v>
      </c>
      <c r="F98" s="8" t="s">
        <v>2</v>
      </c>
      <c r="G98" s="8" t="s">
        <v>24</v>
      </c>
    </row>
    <row r="99" spans="1:7" s="8" customFormat="1">
      <c r="A99" s="8" t="str">
        <f t="shared" si="1"/>
        <v>340103.400178</v>
      </c>
      <c r="B99" s="9">
        <v>400178</v>
      </c>
      <c r="C99" s="10" t="s">
        <v>153</v>
      </c>
      <c r="D99" s="8">
        <v>340103</v>
      </c>
      <c r="E99" s="6" t="s">
        <v>277</v>
      </c>
      <c r="F99" s="8" t="s">
        <v>2</v>
      </c>
      <c r="G99" s="8" t="s">
        <v>24</v>
      </c>
    </row>
    <row r="100" spans="1:7" s="8" customFormat="1">
      <c r="A100" s="8" t="str">
        <f t="shared" si="1"/>
        <v>340103.400179</v>
      </c>
      <c r="B100" s="9">
        <v>400179</v>
      </c>
      <c r="C100" s="10" t="s">
        <v>155</v>
      </c>
      <c r="D100" s="8">
        <v>340103</v>
      </c>
      <c r="E100" s="6" t="s">
        <v>277</v>
      </c>
      <c r="F100" s="8" t="s">
        <v>2</v>
      </c>
      <c r="G100" s="8" t="s">
        <v>24</v>
      </c>
    </row>
    <row r="101" spans="1:7" s="8" customFormat="1">
      <c r="A101" s="13" t="str">
        <f t="shared" si="1"/>
        <v>340103.400180</v>
      </c>
      <c r="B101" s="13">
        <v>400180</v>
      </c>
      <c r="C101" s="14" t="s">
        <v>154</v>
      </c>
      <c r="D101" s="17">
        <v>340103</v>
      </c>
      <c r="E101" s="6" t="s">
        <v>277</v>
      </c>
      <c r="F101" s="17" t="s">
        <v>2</v>
      </c>
      <c r="G101" s="17" t="s">
        <v>24</v>
      </c>
    </row>
    <row r="102" spans="1:7" s="8" customFormat="1">
      <c r="A102" s="8" t="str">
        <f t="shared" si="1"/>
        <v>340103.400202</v>
      </c>
      <c r="B102" s="9">
        <v>400202</v>
      </c>
      <c r="C102" s="10" t="s">
        <v>136</v>
      </c>
      <c r="D102" s="8">
        <v>340103</v>
      </c>
      <c r="E102" s="6" t="s">
        <v>277</v>
      </c>
      <c r="F102" s="8" t="s">
        <v>2</v>
      </c>
      <c r="G102" s="8" t="s">
        <v>24</v>
      </c>
    </row>
    <row r="103" spans="1:7" s="8" customFormat="1">
      <c r="A103" s="8" t="str">
        <f t="shared" si="1"/>
        <v>340103.400203</v>
      </c>
      <c r="B103" s="9">
        <v>400203</v>
      </c>
      <c r="C103" s="10" t="s">
        <v>137</v>
      </c>
      <c r="D103" s="8">
        <v>340103</v>
      </c>
      <c r="E103" s="6" t="s">
        <v>277</v>
      </c>
      <c r="F103" s="8" t="s">
        <v>2</v>
      </c>
      <c r="G103" s="8" t="s">
        <v>24</v>
      </c>
    </row>
    <row r="104" spans="1:7" s="8" customFormat="1">
      <c r="A104" s="8" t="str">
        <f t="shared" si="1"/>
        <v>340103.400214</v>
      </c>
      <c r="B104" s="9">
        <v>400214</v>
      </c>
      <c r="C104" s="10" t="s">
        <v>146</v>
      </c>
      <c r="D104" s="8">
        <v>340103</v>
      </c>
      <c r="E104" s="6" t="s">
        <v>277</v>
      </c>
      <c r="F104" s="8" t="s">
        <v>2</v>
      </c>
      <c r="G104" s="8" t="s">
        <v>24</v>
      </c>
    </row>
    <row r="105" spans="1:7" s="8" customFormat="1">
      <c r="A105" s="8" t="str">
        <f t="shared" si="1"/>
        <v>340103.400219</v>
      </c>
      <c r="B105" s="9">
        <v>400219</v>
      </c>
      <c r="C105" s="10" t="s">
        <v>138</v>
      </c>
      <c r="D105" s="8">
        <v>340103</v>
      </c>
      <c r="E105" s="6" t="s">
        <v>277</v>
      </c>
      <c r="F105" s="8" t="s">
        <v>2</v>
      </c>
      <c r="G105" s="8" t="s">
        <v>24</v>
      </c>
    </row>
    <row r="106" spans="1:7" s="16" customFormat="1">
      <c r="A106" s="8" t="str">
        <f t="shared" si="1"/>
        <v>340103.400220</v>
      </c>
      <c r="B106" s="9">
        <v>400220</v>
      </c>
      <c r="C106" s="10" t="s">
        <v>139</v>
      </c>
      <c r="D106" s="8">
        <v>340103</v>
      </c>
      <c r="E106" s="6" t="s">
        <v>277</v>
      </c>
      <c r="F106" s="8" t="s">
        <v>2</v>
      </c>
      <c r="G106" s="8" t="s">
        <v>24</v>
      </c>
    </row>
    <row r="107" spans="1:7" s="8" customFormat="1">
      <c r="A107" s="8" t="str">
        <f t="shared" si="1"/>
        <v>340103.400221</v>
      </c>
      <c r="B107" s="9">
        <v>400221</v>
      </c>
      <c r="C107" s="10" t="s">
        <v>140</v>
      </c>
      <c r="D107" s="8">
        <v>340103</v>
      </c>
      <c r="E107" s="6" t="s">
        <v>277</v>
      </c>
      <c r="F107" s="8" t="s">
        <v>2</v>
      </c>
      <c r="G107" s="8" t="s">
        <v>24</v>
      </c>
    </row>
    <row r="108" spans="1:7" s="8" customFormat="1">
      <c r="A108" s="11" t="str">
        <f t="shared" si="1"/>
        <v>340104.400003</v>
      </c>
      <c r="B108" s="11">
        <v>400003</v>
      </c>
      <c r="C108" s="12" t="s">
        <v>83</v>
      </c>
      <c r="D108" s="15">
        <v>340104</v>
      </c>
      <c r="E108" s="6" t="s">
        <v>278</v>
      </c>
      <c r="F108" s="15" t="s">
        <v>2</v>
      </c>
      <c r="G108" s="15" t="s">
        <v>24</v>
      </c>
    </row>
    <row r="109" spans="1:7" s="8" customFormat="1">
      <c r="A109" s="8" t="str">
        <f t="shared" si="1"/>
        <v>340104.400004</v>
      </c>
      <c r="B109" s="9">
        <v>400004</v>
      </c>
      <c r="C109" s="10" t="s">
        <v>128</v>
      </c>
      <c r="D109" s="8">
        <v>340104</v>
      </c>
      <c r="E109" s="6" t="s">
        <v>278</v>
      </c>
      <c r="F109" s="8" t="s">
        <v>2</v>
      </c>
      <c r="G109" s="8" t="s">
        <v>24</v>
      </c>
    </row>
    <row r="110" spans="1:7" s="8" customFormat="1">
      <c r="A110" s="8" t="str">
        <f t="shared" si="1"/>
        <v>340104.400005</v>
      </c>
      <c r="B110" s="9">
        <v>400005</v>
      </c>
      <c r="C110" s="10" t="s">
        <v>129</v>
      </c>
      <c r="D110" s="8">
        <v>340104</v>
      </c>
      <c r="E110" s="6" t="s">
        <v>278</v>
      </c>
      <c r="F110" s="8" t="s">
        <v>2</v>
      </c>
      <c r="G110" s="8" t="s">
        <v>24</v>
      </c>
    </row>
    <row r="111" spans="1:7" s="8" customFormat="1">
      <c r="A111" s="8" t="str">
        <f t="shared" si="1"/>
        <v>340104.400006</v>
      </c>
      <c r="B111" s="9">
        <v>400006</v>
      </c>
      <c r="C111" s="10" t="s">
        <v>130</v>
      </c>
      <c r="D111" s="8">
        <v>340104</v>
      </c>
      <c r="E111" s="6" t="s">
        <v>278</v>
      </c>
      <c r="F111" s="8" t="s">
        <v>2</v>
      </c>
      <c r="G111" s="8" t="s">
        <v>24</v>
      </c>
    </row>
    <row r="112" spans="1:7" s="8" customFormat="1">
      <c r="A112" s="8" t="str">
        <f t="shared" si="1"/>
        <v>340104.400007</v>
      </c>
      <c r="B112" s="9">
        <v>400007</v>
      </c>
      <c r="C112" s="10" t="s">
        <v>131</v>
      </c>
      <c r="D112" s="8">
        <v>340104</v>
      </c>
      <c r="E112" s="6" t="s">
        <v>278</v>
      </c>
      <c r="F112" s="8" t="s">
        <v>2</v>
      </c>
      <c r="G112" s="8" t="s">
        <v>24</v>
      </c>
    </row>
    <row r="113" spans="1:7" s="8" customFormat="1">
      <c r="A113" s="8" t="str">
        <f t="shared" si="1"/>
        <v>340104.400010</v>
      </c>
      <c r="B113" s="9">
        <v>400010</v>
      </c>
      <c r="C113" s="10" t="s">
        <v>132</v>
      </c>
      <c r="D113" s="8">
        <v>340104</v>
      </c>
      <c r="E113" s="6" t="s">
        <v>278</v>
      </c>
      <c r="F113" s="8" t="s">
        <v>2</v>
      </c>
      <c r="G113" s="8" t="s">
        <v>24</v>
      </c>
    </row>
    <row r="114" spans="1:7" s="8" customFormat="1">
      <c r="A114" s="8" t="str">
        <f t="shared" si="1"/>
        <v>340104.400011</v>
      </c>
      <c r="B114" s="9">
        <v>400011</v>
      </c>
      <c r="C114" s="10" t="s">
        <v>133</v>
      </c>
      <c r="D114" s="8">
        <v>340104</v>
      </c>
      <c r="E114" s="6" t="s">
        <v>278</v>
      </c>
      <c r="F114" s="7" t="s">
        <v>356</v>
      </c>
      <c r="G114" s="8" t="s">
        <v>24</v>
      </c>
    </row>
    <row r="115" spans="1:7" s="8" customFormat="1">
      <c r="A115" s="8" t="str">
        <f t="shared" si="1"/>
        <v>340104.400012</v>
      </c>
      <c r="B115" s="9">
        <v>400012</v>
      </c>
      <c r="C115" s="10" t="s">
        <v>134</v>
      </c>
      <c r="D115" s="8">
        <v>340104</v>
      </c>
      <c r="E115" s="6" t="s">
        <v>278</v>
      </c>
      <c r="F115" s="8" t="s">
        <v>2</v>
      </c>
      <c r="G115" s="8" t="s">
        <v>24</v>
      </c>
    </row>
    <row r="116" spans="1:7" s="8" customFormat="1">
      <c r="A116" s="8" t="str">
        <f t="shared" si="1"/>
        <v>340104.400013</v>
      </c>
      <c r="B116" s="9">
        <v>400013</v>
      </c>
      <c r="C116" s="10" t="s">
        <v>135</v>
      </c>
      <c r="D116" s="8">
        <v>340104</v>
      </c>
      <c r="E116" s="6" t="s">
        <v>278</v>
      </c>
      <c r="F116" s="8" t="s">
        <v>2</v>
      </c>
      <c r="G116" s="8" t="s">
        <v>24</v>
      </c>
    </row>
    <row r="117" spans="1:7" s="8" customFormat="1">
      <c r="A117" s="8" t="str">
        <f t="shared" si="1"/>
        <v>340104.400014</v>
      </c>
      <c r="B117" s="9">
        <v>400014</v>
      </c>
      <c r="C117" s="10" t="s">
        <v>84</v>
      </c>
      <c r="D117" s="8">
        <v>340104</v>
      </c>
      <c r="E117" s="6" t="s">
        <v>278</v>
      </c>
      <c r="F117" s="8" t="s">
        <v>2</v>
      </c>
      <c r="G117" s="8" t="s">
        <v>24</v>
      </c>
    </row>
    <row r="118" spans="1:7" s="8" customFormat="1">
      <c r="A118" s="8" t="str">
        <f t="shared" si="1"/>
        <v>340104.400015</v>
      </c>
      <c r="B118" s="9">
        <v>400015</v>
      </c>
      <c r="C118" s="10" t="s">
        <v>85</v>
      </c>
      <c r="D118" s="8">
        <v>340104</v>
      </c>
      <c r="E118" s="6" t="s">
        <v>278</v>
      </c>
      <c r="F118" s="8" t="s">
        <v>2</v>
      </c>
      <c r="G118" s="8" t="s">
        <v>24</v>
      </c>
    </row>
    <row r="119" spans="1:7" s="8" customFormat="1">
      <c r="A119" s="8" t="str">
        <f t="shared" si="1"/>
        <v>340104.400016</v>
      </c>
      <c r="B119" s="9">
        <v>400016</v>
      </c>
      <c r="C119" s="10" t="s">
        <v>86</v>
      </c>
      <c r="D119" s="8">
        <v>340104</v>
      </c>
      <c r="E119" s="6" t="s">
        <v>278</v>
      </c>
      <c r="F119" s="8" t="s">
        <v>2</v>
      </c>
      <c r="G119" s="8" t="s">
        <v>24</v>
      </c>
    </row>
    <row r="120" spans="1:7" s="8" customFormat="1">
      <c r="A120" s="8" t="str">
        <f t="shared" si="1"/>
        <v>340104.400017</v>
      </c>
      <c r="B120" s="9">
        <v>400017</v>
      </c>
      <c r="C120" s="10" t="s">
        <v>87</v>
      </c>
      <c r="D120" s="8">
        <v>340104</v>
      </c>
      <c r="E120" s="6" t="s">
        <v>278</v>
      </c>
      <c r="F120" s="8" t="s">
        <v>2</v>
      </c>
      <c r="G120" s="8" t="s">
        <v>24</v>
      </c>
    </row>
    <row r="121" spans="1:7" s="8" customFormat="1">
      <c r="A121" s="8" t="str">
        <f t="shared" si="1"/>
        <v>340104.400020</v>
      </c>
      <c r="B121" s="9">
        <v>400020</v>
      </c>
      <c r="C121" s="10" t="s">
        <v>88</v>
      </c>
      <c r="D121" s="8">
        <v>340104</v>
      </c>
      <c r="E121" s="6" t="s">
        <v>278</v>
      </c>
      <c r="F121" s="8" t="s">
        <v>2</v>
      </c>
      <c r="G121" s="8" t="s">
        <v>24</v>
      </c>
    </row>
    <row r="122" spans="1:7" s="8" customFormat="1">
      <c r="A122" s="8" t="str">
        <f t="shared" si="1"/>
        <v>340104.400021</v>
      </c>
      <c r="B122" s="9">
        <v>400021</v>
      </c>
      <c r="C122" s="10" t="s">
        <v>89</v>
      </c>
      <c r="D122" s="8">
        <v>340104</v>
      </c>
      <c r="E122" s="6" t="s">
        <v>278</v>
      </c>
      <c r="F122" s="8" t="s">
        <v>2</v>
      </c>
      <c r="G122" s="8" t="s">
        <v>24</v>
      </c>
    </row>
    <row r="123" spans="1:7" s="8" customFormat="1">
      <c r="A123" s="8" t="str">
        <f t="shared" si="1"/>
        <v>340104.400022</v>
      </c>
      <c r="B123" s="9">
        <v>400022</v>
      </c>
      <c r="C123" s="10" t="s">
        <v>143</v>
      </c>
      <c r="D123" s="8">
        <v>340104</v>
      </c>
      <c r="E123" s="6" t="s">
        <v>278</v>
      </c>
      <c r="F123" s="8" t="s">
        <v>2</v>
      </c>
      <c r="G123" s="8" t="s">
        <v>24</v>
      </c>
    </row>
    <row r="124" spans="1:7" s="8" customFormat="1">
      <c r="A124" s="8" t="str">
        <f t="shared" si="1"/>
        <v>340104.400024</v>
      </c>
      <c r="B124" s="9">
        <v>400024</v>
      </c>
      <c r="C124" s="10" t="s">
        <v>144</v>
      </c>
      <c r="D124" s="8">
        <v>340104</v>
      </c>
      <c r="E124" s="6" t="s">
        <v>278</v>
      </c>
      <c r="F124" s="8" t="s">
        <v>2</v>
      </c>
      <c r="G124" s="8" t="s">
        <v>24</v>
      </c>
    </row>
    <row r="125" spans="1:7" s="8" customFormat="1">
      <c r="A125" s="8" t="str">
        <f t="shared" si="1"/>
        <v>340104.400025</v>
      </c>
      <c r="B125" s="9">
        <v>400025</v>
      </c>
      <c r="C125" s="10" t="s">
        <v>147</v>
      </c>
      <c r="D125" s="8">
        <v>340104</v>
      </c>
      <c r="E125" s="6" t="s">
        <v>278</v>
      </c>
      <c r="F125" s="8" t="s">
        <v>2</v>
      </c>
      <c r="G125" s="8" t="s">
        <v>24</v>
      </c>
    </row>
    <row r="126" spans="1:7" s="8" customFormat="1">
      <c r="A126" s="8" t="str">
        <f t="shared" si="1"/>
        <v>340104.400026</v>
      </c>
      <c r="B126" s="9">
        <v>400026</v>
      </c>
      <c r="C126" s="10" t="s">
        <v>148</v>
      </c>
      <c r="D126" s="8">
        <v>340104</v>
      </c>
      <c r="E126" s="6" t="s">
        <v>278</v>
      </c>
      <c r="F126" s="8" t="s">
        <v>2</v>
      </c>
      <c r="G126" s="8" t="s">
        <v>24</v>
      </c>
    </row>
    <row r="127" spans="1:7" s="8" customFormat="1">
      <c r="A127" s="8" t="str">
        <f t="shared" si="1"/>
        <v>340104.400027</v>
      </c>
      <c r="B127" s="9">
        <v>400027</v>
      </c>
      <c r="C127" s="10" t="s">
        <v>149</v>
      </c>
      <c r="D127" s="8">
        <v>340104</v>
      </c>
      <c r="E127" s="6" t="s">
        <v>278</v>
      </c>
      <c r="F127" s="8" t="s">
        <v>2</v>
      </c>
      <c r="G127" s="8" t="s">
        <v>24</v>
      </c>
    </row>
    <row r="128" spans="1:7" s="8" customFormat="1">
      <c r="A128" s="8" t="str">
        <f t="shared" si="1"/>
        <v>340104.400028</v>
      </c>
      <c r="B128" s="9">
        <v>400028</v>
      </c>
      <c r="C128" s="10" t="s">
        <v>150</v>
      </c>
      <c r="D128" s="8">
        <v>340104</v>
      </c>
      <c r="E128" s="6" t="s">
        <v>278</v>
      </c>
      <c r="F128" s="8" t="s">
        <v>2</v>
      </c>
      <c r="G128" s="8" t="s">
        <v>24</v>
      </c>
    </row>
    <row r="129" spans="1:7" s="8" customFormat="1">
      <c r="A129" s="8" t="str">
        <f t="shared" si="1"/>
        <v>340104.400029</v>
      </c>
      <c r="B129" s="9">
        <v>400029</v>
      </c>
      <c r="C129" s="10" t="s">
        <v>151</v>
      </c>
      <c r="D129" s="8">
        <v>340104</v>
      </c>
      <c r="E129" s="6" t="s">
        <v>278</v>
      </c>
      <c r="F129" s="8" t="s">
        <v>2</v>
      </c>
      <c r="G129" s="8" t="s">
        <v>24</v>
      </c>
    </row>
    <row r="130" spans="1:7" s="8" customFormat="1">
      <c r="A130" s="8" t="str">
        <f t="shared" ref="A130:A193" si="2">CONCATENATE(D130,".",B130)</f>
        <v>340104.400030</v>
      </c>
      <c r="B130" s="9">
        <v>400030</v>
      </c>
      <c r="C130" s="10" t="s">
        <v>152</v>
      </c>
      <c r="D130" s="8">
        <v>340104</v>
      </c>
      <c r="E130" s="6" t="s">
        <v>278</v>
      </c>
      <c r="F130" s="8" t="s">
        <v>2</v>
      </c>
      <c r="G130" s="8" t="s">
        <v>24</v>
      </c>
    </row>
    <row r="131" spans="1:7" s="8" customFormat="1">
      <c r="A131" s="8" t="str">
        <f t="shared" si="2"/>
        <v>340104.400175</v>
      </c>
      <c r="B131" s="9">
        <v>400175</v>
      </c>
      <c r="C131" s="10" t="s">
        <v>141</v>
      </c>
      <c r="D131" s="8">
        <v>340104</v>
      </c>
      <c r="E131" s="6" t="s">
        <v>278</v>
      </c>
      <c r="F131" s="8" t="s">
        <v>2</v>
      </c>
      <c r="G131" s="8" t="s">
        <v>24</v>
      </c>
    </row>
    <row r="132" spans="1:7" s="8" customFormat="1">
      <c r="A132" s="8" t="str">
        <f t="shared" si="2"/>
        <v>340104.400176</v>
      </c>
      <c r="B132" s="9">
        <v>400176</v>
      </c>
      <c r="C132" s="10" t="s">
        <v>142</v>
      </c>
      <c r="D132" s="8">
        <v>340104</v>
      </c>
      <c r="E132" s="6" t="s">
        <v>278</v>
      </c>
      <c r="F132" s="8" t="s">
        <v>2</v>
      </c>
      <c r="G132" s="8" t="s">
        <v>24</v>
      </c>
    </row>
    <row r="133" spans="1:7" s="8" customFormat="1">
      <c r="A133" s="8" t="str">
        <f t="shared" si="2"/>
        <v>340104.400177</v>
      </c>
      <c r="B133" s="9">
        <v>400177</v>
      </c>
      <c r="C133" s="10" t="s">
        <v>145</v>
      </c>
      <c r="D133" s="8">
        <v>340104</v>
      </c>
      <c r="E133" s="6" t="s">
        <v>278</v>
      </c>
      <c r="F133" s="8" t="s">
        <v>2</v>
      </c>
      <c r="G133" s="8" t="s">
        <v>24</v>
      </c>
    </row>
    <row r="134" spans="1:7" s="8" customFormat="1">
      <c r="A134" s="8" t="str">
        <f t="shared" si="2"/>
        <v>340104.400178</v>
      </c>
      <c r="B134" s="9">
        <v>400178</v>
      </c>
      <c r="C134" s="10" t="s">
        <v>153</v>
      </c>
      <c r="D134" s="8">
        <v>340104</v>
      </c>
      <c r="E134" s="6" t="s">
        <v>278</v>
      </c>
      <c r="F134" s="8" t="s">
        <v>2</v>
      </c>
      <c r="G134" s="8" t="s">
        <v>24</v>
      </c>
    </row>
    <row r="135" spans="1:7" s="8" customFormat="1">
      <c r="A135" s="8" t="str">
        <f t="shared" si="2"/>
        <v>340104.400179</v>
      </c>
      <c r="B135" s="9">
        <v>400179</v>
      </c>
      <c r="C135" s="10" t="s">
        <v>155</v>
      </c>
      <c r="D135" s="8">
        <v>340104</v>
      </c>
      <c r="E135" s="6" t="s">
        <v>278</v>
      </c>
      <c r="F135" s="8" t="s">
        <v>2</v>
      </c>
      <c r="G135" s="8" t="s">
        <v>24</v>
      </c>
    </row>
    <row r="136" spans="1:7" s="8" customFormat="1">
      <c r="A136" s="13" t="str">
        <f t="shared" si="2"/>
        <v>340104.400180</v>
      </c>
      <c r="B136" s="13">
        <v>400180</v>
      </c>
      <c r="C136" s="14" t="s">
        <v>154</v>
      </c>
      <c r="D136" s="17">
        <v>340104</v>
      </c>
      <c r="E136" s="6" t="s">
        <v>278</v>
      </c>
      <c r="F136" s="17" t="s">
        <v>2</v>
      </c>
      <c r="G136" s="17" t="s">
        <v>24</v>
      </c>
    </row>
    <row r="137" spans="1:7" s="8" customFormat="1">
      <c r="A137" s="8" t="str">
        <f t="shared" si="2"/>
        <v>340104.400202</v>
      </c>
      <c r="B137" s="9">
        <v>400202</v>
      </c>
      <c r="C137" s="10" t="s">
        <v>136</v>
      </c>
      <c r="D137" s="8">
        <v>340104</v>
      </c>
      <c r="E137" s="6" t="s">
        <v>278</v>
      </c>
      <c r="F137" s="8" t="s">
        <v>2</v>
      </c>
      <c r="G137" s="8" t="s">
        <v>24</v>
      </c>
    </row>
    <row r="138" spans="1:7" s="8" customFormat="1">
      <c r="A138" s="8" t="str">
        <f t="shared" si="2"/>
        <v>340104.400203</v>
      </c>
      <c r="B138" s="9">
        <v>400203</v>
      </c>
      <c r="C138" s="10" t="s">
        <v>137</v>
      </c>
      <c r="D138" s="8">
        <v>340104</v>
      </c>
      <c r="E138" s="6" t="s">
        <v>278</v>
      </c>
      <c r="F138" s="8" t="s">
        <v>2</v>
      </c>
      <c r="G138" s="8" t="s">
        <v>24</v>
      </c>
    </row>
    <row r="139" spans="1:7" s="8" customFormat="1">
      <c r="A139" s="8" t="str">
        <f t="shared" si="2"/>
        <v>340104.400214</v>
      </c>
      <c r="B139" s="9">
        <v>400214</v>
      </c>
      <c r="C139" s="10" t="s">
        <v>146</v>
      </c>
      <c r="D139" s="8">
        <v>340104</v>
      </c>
      <c r="E139" s="6" t="s">
        <v>278</v>
      </c>
      <c r="F139" s="8" t="s">
        <v>2</v>
      </c>
      <c r="G139" s="8" t="s">
        <v>24</v>
      </c>
    </row>
    <row r="140" spans="1:7" s="8" customFormat="1">
      <c r="A140" s="8" t="str">
        <f t="shared" si="2"/>
        <v>340104.400219</v>
      </c>
      <c r="B140" s="9">
        <v>400219</v>
      </c>
      <c r="C140" s="10" t="s">
        <v>138</v>
      </c>
      <c r="D140" s="8">
        <v>340104</v>
      </c>
      <c r="E140" s="6" t="s">
        <v>278</v>
      </c>
      <c r="F140" s="8" t="s">
        <v>2</v>
      </c>
      <c r="G140" s="8" t="s">
        <v>24</v>
      </c>
    </row>
    <row r="141" spans="1:7" s="8" customFormat="1">
      <c r="A141" s="8" t="str">
        <f t="shared" si="2"/>
        <v>340104.400220</v>
      </c>
      <c r="B141" s="9">
        <v>400220</v>
      </c>
      <c r="C141" s="10" t="s">
        <v>139</v>
      </c>
      <c r="D141" s="8">
        <v>340104</v>
      </c>
      <c r="E141" s="6" t="s">
        <v>278</v>
      </c>
      <c r="F141" s="8" t="s">
        <v>2</v>
      </c>
      <c r="G141" s="8" t="s">
        <v>24</v>
      </c>
    </row>
    <row r="142" spans="1:7" s="8" customFormat="1">
      <c r="A142" s="8" t="str">
        <f t="shared" si="2"/>
        <v>340104.400221</v>
      </c>
      <c r="B142" s="9">
        <v>400221</v>
      </c>
      <c r="C142" s="10" t="s">
        <v>140</v>
      </c>
      <c r="D142" s="8">
        <v>340104</v>
      </c>
      <c r="E142" s="6" t="s">
        <v>278</v>
      </c>
      <c r="F142" s="8" t="s">
        <v>2</v>
      </c>
      <c r="G142" s="8" t="s">
        <v>24</v>
      </c>
    </row>
    <row r="143" spans="1:7" s="8" customFormat="1">
      <c r="A143" s="11" t="str">
        <f t="shared" si="2"/>
        <v>340105.400003</v>
      </c>
      <c r="B143" s="11">
        <v>400003</v>
      </c>
      <c r="C143" s="12" t="s">
        <v>83</v>
      </c>
      <c r="D143" s="15">
        <v>340105</v>
      </c>
      <c r="E143" s="6" t="s">
        <v>279</v>
      </c>
      <c r="F143" s="15" t="s">
        <v>2</v>
      </c>
      <c r="G143" s="15" t="s">
        <v>24</v>
      </c>
    </row>
    <row r="144" spans="1:7" s="8" customFormat="1">
      <c r="A144" s="8" t="str">
        <f t="shared" si="2"/>
        <v>340105.400004</v>
      </c>
      <c r="B144" s="9">
        <v>400004</v>
      </c>
      <c r="C144" s="10" t="s">
        <v>128</v>
      </c>
      <c r="D144" s="8">
        <v>340105</v>
      </c>
      <c r="E144" s="6" t="s">
        <v>279</v>
      </c>
      <c r="F144" s="8" t="s">
        <v>2</v>
      </c>
      <c r="G144" s="8" t="s">
        <v>24</v>
      </c>
    </row>
    <row r="145" spans="1:7" s="8" customFormat="1">
      <c r="A145" s="8" t="str">
        <f t="shared" si="2"/>
        <v>340105.400005</v>
      </c>
      <c r="B145" s="9">
        <v>400005</v>
      </c>
      <c r="C145" s="10" t="s">
        <v>129</v>
      </c>
      <c r="D145" s="8">
        <v>340105</v>
      </c>
      <c r="E145" s="6" t="s">
        <v>279</v>
      </c>
      <c r="F145" s="8" t="s">
        <v>2</v>
      </c>
      <c r="G145" s="8" t="s">
        <v>24</v>
      </c>
    </row>
    <row r="146" spans="1:7" s="8" customFormat="1">
      <c r="A146" s="8" t="str">
        <f t="shared" si="2"/>
        <v>340105.400006</v>
      </c>
      <c r="B146" s="9">
        <v>400006</v>
      </c>
      <c r="C146" s="10" t="s">
        <v>130</v>
      </c>
      <c r="D146" s="8">
        <v>340105</v>
      </c>
      <c r="E146" s="6" t="s">
        <v>279</v>
      </c>
      <c r="F146" s="8" t="s">
        <v>2</v>
      </c>
      <c r="G146" s="8" t="s">
        <v>24</v>
      </c>
    </row>
    <row r="147" spans="1:7" s="8" customFormat="1">
      <c r="A147" s="8" t="str">
        <f t="shared" si="2"/>
        <v>340105.400007</v>
      </c>
      <c r="B147" s="9">
        <v>400007</v>
      </c>
      <c r="C147" s="10" t="s">
        <v>131</v>
      </c>
      <c r="D147" s="8">
        <v>340105</v>
      </c>
      <c r="E147" s="6" t="s">
        <v>279</v>
      </c>
      <c r="F147" s="8" t="s">
        <v>2</v>
      </c>
      <c r="G147" s="8" t="s">
        <v>24</v>
      </c>
    </row>
    <row r="148" spans="1:7" s="8" customFormat="1">
      <c r="A148" s="8" t="str">
        <f t="shared" si="2"/>
        <v>340105.400010</v>
      </c>
      <c r="B148" s="9">
        <v>400010</v>
      </c>
      <c r="C148" s="10" t="s">
        <v>132</v>
      </c>
      <c r="D148" s="8">
        <v>340105</v>
      </c>
      <c r="E148" s="6" t="s">
        <v>279</v>
      </c>
      <c r="F148" s="8" t="s">
        <v>2</v>
      </c>
      <c r="G148" s="8" t="s">
        <v>24</v>
      </c>
    </row>
    <row r="149" spans="1:7" s="8" customFormat="1">
      <c r="A149" s="8" t="str">
        <f t="shared" si="2"/>
        <v>340105.400011</v>
      </c>
      <c r="B149" s="9">
        <v>400011</v>
      </c>
      <c r="C149" s="10" t="s">
        <v>133</v>
      </c>
      <c r="D149" s="8">
        <v>340105</v>
      </c>
      <c r="E149" s="6" t="s">
        <v>279</v>
      </c>
      <c r="F149" s="7" t="s">
        <v>356</v>
      </c>
      <c r="G149" s="8" t="s">
        <v>24</v>
      </c>
    </row>
    <row r="150" spans="1:7" s="8" customFormat="1">
      <c r="A150" s="8" t="str">
        <f t="shared" si="2"/>
        <v>340105.400012</v>
      </c>
      <c r="B150" s="9">
        <v>400012</v>
      </c>
      <c r="C150" s="10" t="s">
        <v>134</v>
      </c>
      <c r="D150" s="8">
        <v>340105</v>
      </c>
      <c r="E150" s="6" t="s">
        <v>279</v>
      </c>
      <c r="F150" s="8" t="s">
        <v>2</v>
      </c>
      <c r="G150" s="8" t="s">
        <v>24</v>
      </c>
    </row>
    <row r="151" spans="1:7" s="8" customFormat="1">
      <c r="A151" s="8" t="str">
        <f t="shared" si="2"/>
        <v>340105.400013</v>
      </c>
      <c r="B151" s="9">
        <v>400013</v>
      </c>
      <c r="C151" s="10" t="s">
        <v>135</v>
      </c>
      <c r="D151" s="8">
        <v>340105</v>
      </c>
      <c r="E151" s="6" t="s">
        <v>279</v>
      </c>
      <c r="F151" s="8" t="s">
        <v>2</v>
      </c>
      <c r="G151" s="8" t="s">
        <v>24</v>
      </c>
    </row>
    <row r="152" spans="1:7" s="8" customFormat="1">
      <c r="A152" s="8" t="str">
        <f t="shared" si="2"/>
        <v>340105.400014</v>
      </c>
      <c r="B152" s="9">
        <v>400014</v>
      </c>
      <c r="C152" s="10" t="s">
        <v>84</v>
      </c>
      <c r="D152" s="8">
        <v>340105</v>
      </c>
      <c r="E152" s="6" t="s">
        <v>279</v>
      </c>
      <c r="F152" s="8" t="s">
        <v>2</v>
      </c>
      <c r="G152" s="8" t="s">
        <v>24</v>
      </c>
    </row>
    <row r="153" spans="1:7" s="8" customFormat="1">
      <c r="A153" s="8" t="str">
        <f t="shared" si="2"/>
        <v>340105.400015</v>
      </c>
      <c r="B153" s="9">
        <v>400015</v>
      </c>
      <c r="C153" s="10" t="s">
        <v>85</v>
      </c>
      <c r="D153" s="8">
        <v>340105</v>
      </c>
      <c r="E153" s="6" t="s">
        <v>279</v>
      </c>
      <c r="F153" s="8" t="s">
        <v>2</v>
      </c>
      <c r="G153" s="8" t="s">
        <v>24</v>
      </c>
    </row>
    <row r="154" spans="1:7" s="8" customFormat="1">
      <c r="A154" s="8" t="str">
        <f t="shared" si="2"/>
        <v>340105.400016</v>
      </c>
      <c r="B154" s="9">
        <v>400016</v>
      </c>
      <c r="C154" s="10" t="s">
        <v>86</v>
      </c>
      <c r="D154" s="8">
        <v>340105</v>
      </c>
      <c r="E154" s="6" t="s">
        <v>279</v>
      </c>
      <c r="F154" s="8" t="s">
        <v>2</v>
      </c>
      <c r="G154" s="8" t="s">
        <v>24</v>
      </c>
    </row>
    <row r="155" spans="1:7" s="8" customFormat="1">
      <c r="A155" s="8" t="str">
        <f t="shared" si="2"/>
        <v>340105.400017</v>
      </c>
      <c r="B155" s="9">
        <v>400017</v>
      </c>
      <c r="C155" s="10" t="s">
        <v>87</v>
      </c>
      <c r="D155" s="8">
        <v>340105</v>
      </c>
      <c r="E155" s="6" t="s">
        <v>279</v>
      </c>
      <c r="F155" s="8" t="s">
        <v>2</v>
      </c>
      <c r="G155" s="8" t="s">
        <v>24</v>
      </c>
    </row>
    <row r="156" spans="1:7" s="8" customFormat="1">
      <c r="A156" s="8" t="str">
        <f t="shared" si="2"/>
        <v>340105.400020</v>
      </c>
      <c r="B156" s="9">
        <v>400020</v>
      </c>
      <c r="C156" s="10" t="s">
        <v>88</v>
      </c>
      <c r="D156" s="8">
        <v>340105</v>
      </c>
      <c r="E156" s="6" t="s">
        <v>279</v>
      </c>
      <c r="F156" s="8" t="s">
        <v>2</v>
      </c>
      <c r="G156" s="8" t="s">
        <v>24</v>
      </c>
    </row>
    <row r="157" spans="1:7" s="8" customFormat="1">
      <c r="A157" s="8" t="str">
        <f t="shared" si="2"/>
        <v>340105.400021</v>
      </c>
      <c r="B157" s="9">
        <v>400021</v>
      </c>
      <c r="C157" s="10" t="s">
        <v>89</v>
      </c>
      <c r="D157" s="8">
        <v>340105</v>
      </c>
      <c r="E157" s="6" t="s">
        <v>279</v>
      </c>
      <c r="F157" s="8" t="s">
        <v>2</v>
      </c>
      <c r="G157" s="8" t="s">
        <v>24</v>
      </c>
    </row>
    <row r="158" spans="1:7" s="8" customFormat="1">
      <c r="A158" s="8" t="str">
        <f t="shared" si="2"/>
        <v>340105.400022</v>
      </c>
      <c r="B158" s="9">
        <v>400022</v>
      </c>
      <c r="C158" s="10" t="s">
        <v>143</v>
      </c>
      <c r="D158" s="8">
        <v>340105</v>
      </c>
      <c r="E158" s="6" t="s">
        <v>279</v>
      </c>
      <c r="F158" s="8" t="s">
        <v>2</v>
      </c>
      <c r="G158" s="8" t="s">
        <v>24</v>
      </c>
    </row>
    <row r="159" spans="1:7" s="8" customFormat="1">
      <c r="A159" s="8" t="str">
        <f t="shared" si="2"/>
        <v>340105.400024</v>
      </c>
      <c r="B159" s="9">
        <v>400024</v>
      </c>
      <c r="C159" s="10" t="s">
        <v>144</v>
      </c>
      <c r="D159" s="8">
        <v>340105</v>
      </c>
      <c r="E159" s="6" t="s">
        <v>279</v>
      </c>
      <c r="F159" s="8" t="s">
        <v>2</v>
      </c>
      <c r="G159" s="8" t="s">
        <v>24</v>
      </c>
    </row>
    <row r="160" spans="1:7" s="8" customFormat="1">
      <c r="A160" s="8" t="str">
        <f t="shared" si="2"/>
        <v>340105.400025</v>
      </c>
      <c r="B160" s="9">
        <v>400025</v>
      </c>
      <c r="C160" s="10" t="s">
        <v>147</v>
      </c>
      <c r="D160" s="8">
        <v>340105</v>
      </c>
      <c r="E160" s="6" t="s">
        <v>279</v>
      </c>
      <c r="F160" s="8" t="s">
        <v>2</v>
      </c>
      <c r="G160" s="8" t="s">
        <v>24</v>
      </c>
    </row>
    <row r="161" spans="1:7" s="8" customFormat="1">
      <c r="A161" s="8" t="str">
        <f t="shared" si="2"/>
        <v>340105.400026</v>
      </c>
      <c r="B161" s="9">
        <v>400026</v>
      </c>
      <c r="C161" s="10" t="s">
        <v>148</v>
      </c>
      <c r="D161" s="8">
        <v>340105</v>
      </c>
      <c r="E161" s="6" t="s">
        <v>279</v>
      </c>
      <c r="F161" s="8" t="s">
        <v>2</v>
      </c>
      <c r="G161" s="8" t="s">
        <v>24</v>
      </c>
    </row>
    <row r="162" spans="1:7" s="8" customFormat="1">
      <c r="A162" s="8" t="str">
        <f t="shared" si="2"/>
        <v>340105.400027</v>
      </c>
      <c r="B162" s="9">
        <v>400027</v>
      </c>
      <c r="C162" s="10" t="s">
        <v>149</v>
      </c>
      <c r="D162" s="8">
        <v>340105</v>
      </c>
      <c r="E162" s="6" t="s">
        <v>279</v>
      </c>
      <c r="F162" s="8" t="s">
        <v>2</v>
      </c>
      <c r="G162" s="8" t="s">
        <v>24</v>
      </c>
    </row>
    <row r="163" spans="1:7" s="8" customFormat="1">
      <c r="A163" s="8" t="str">
        <f t="shared" si="2"/>
        <v>340105.400028</v>
      </c>
      <c r="B163" s="9">
        <v>400028</v>
      </c>
      <c r="C163" s="10" t="s">
        <v>150</v>
      </c>
      <c r="D163" s="8">
        <v>340105</v>
      </c>
      <c r="E163" s="6" t="s">
        <v>279</v>
      </c>
      <c r="F163" s="8" t="s">
        <v>2</v>
      </c>
      <c r="G163" s="8" t="s">
        <v>24</v>
      </c>
    </row>
    <row r="164" spans="1:7" s="8" customFormat="1">
      <c r="A164" s="8" t="str">
        <f t="shared" si="2"/>
        <v>340105.400029</v>
      </c>
      <c r="B164" s="9">
        <v>400029</v>
      </c>
      <c r="C164" s="10" t="s">
        <v>151</v>
      </c>
      <c r="D164" s="8">
        <v>340105</v>
      </c>
      <c r="E164" s="6" t="s">
        <v>279</v>
      </c>
      <c r="F164" s="8" t="s">
        <v>2</v>
      </c>
      <c r="G164" s="8" t="s">
        <v>24</v>
      </c>
    </row>
    <row r="165" spans="1:7" s="8" customFormat="1">
      <c r="A165" s="8" t="str">
        <f t="shared" si="2"/>
        <v>340105.400030</v>
      </c>
      <c r="B165" s="9">
        <v>400030</v>
      </c>
      <c r="C165" s="10" t="s">
        <v>152</v>
      </c>
      <c r="D165" s="8">
        <v>340105</v>
      </c>
      <c r="E165" s="6" t="s">
        <v>279</v>
      </c>
      <c r="F165" s="8" t="s">
        <v>2</v>
      </c>
      <c r="G165" s="8" t="s">
        <v>24</v>
      </c>
    </row>
    <row r="166" spans="1:7" s="8" customFormat="1">
      <c r="A166" s="8" t="str">
        <f t="shared" si="2"/>
        <v>340105.400175</v>
      </c>
      <c r="B166" s="9">
        <v>400175</v>
      </c>
      <c r="C166" s="10" t="s">
        <v>141</v>
      </c>
      <c r="D166" s="8">
        <v>340105</v>
      </c>
      <c r="E166" s="6" t="s">
        <v>279</v>
      </c>
      <c r="F166" s="8" t="s">
        <v>2</v>
      </c>
      <c r="G166" s="8" t="s">
        <v>24</v>
      </c>
    </row>
    <row r="167" spans="1:7" s="8" customFormat="1">
      <c r="A167" s="8" t="str">
        <f t="shared" si="2"/>
        <v>340105.400176</v>
      </c>
      <c r="B167" s="9">
        <v>400176</v>
      </c>
      <c r="C167" s="10" t="s">
        <v>142</v>
      </c>
      <c r="D167" s="8">
        <v>340105</v>
      </c>
      <c r="E167" s="6" t="s">
        <v>279</v>
      </c>
      <c r="F167" s="8" t="s">
        <v>2</v>
      </c>
      <c r="G167" s="8" t="s">
        <v>24</v>
      </c>
    </row>
    <row r="168" spans="1:7" s="8" customFormat="1">
      <c r="A168" s="8" t="str">
        <f t="shared" si="2"/>
        <v>340105.400177</v>
      </c>
      <c r="B168" s="9">
        <v>400177</v>
      </c>
      <c r="C168" s="10" t="s">
        <v>145</v>
      </c>
      <c r="D168" s="8">
        <v>340105</v>
      </c>
      <c r="E168" s="6" t="s">
        <v>279</v>
      </c>
      <c r="F168" s="8" t="s">
        <v>2</v>
      </c>
      <c r="G168" s="8" t="s">
        <v>24</v>
      </c>
    </row>
    <row r="169" spans="1:7" s="8" customFormat="1">
      <c r="A169" s="8" t="str">
        <f t="shared" si="2"/>
        <v>340105.400178</v>
      </c>
      <c r="B169" s="9">
        <v>400178</v>
      </c>
      <c r="C169" s="10" t="s">
        <v>153</v>
      </c>
      <c r="D169" s="8">
        <v>340105</v>
      </c>
      <c r="E169" s="6" t="s">
        <v>279</v>
      </c>
      <c r="F169" s="8" t="s">
        <v>2</v>
      </c>
      <c r="G169" s="8" t="s">
        <v>24</v>
      </c>
    </row>
    <row r="170" spans="1:7" s="8" customFormat="1">
      <c r="A170" s="8" t="str">
        <f t="shared" si="2"/>
        <v>340105.400179</v>
      </c>
      <c r="B170" s="9">
        <v>400179</v>
      </c>
      <c r="C170" s="10" t="s">
        <v>155</v>
      </c>
      <c r="D170" s="8">
        <v>340105</v>
      </c>
      <c r="E170" s="6" t="s">
        <v>279</v>
      </c>
      <c r="F170" s="8" t="s">
        <v>2</v>
      </c>
      <c r="G170" s="8" t="s">
        <v>24</v>
      </c>
    </row>
    <row r="171" spans="1:7" s="8" customFormat="1">
      <c r="A171" s="13" t="str">
        <f t="shared" si="2"/>
        <v>340105.400180</v>
      </c>
      <c r="B171" s="13">
        <v>400180</v>
      </c>
      <c r="C171" s="14" t="s">
        <v>154</v>
      </c>
      <c r="D171" s="17">
        <v>340105</v>
      </c>
      <c r="E171" s="6" t="s">
        <v>279</v>
      </c>
      <c r="F171" s="17" t="s">
        <v>2</v>
      </c>
      <c r="G171" s="17" t="s">
        <v>24</v>
      </c>
    </row>
    <row r="172" spans="1:7" s="8" customFormat="1">
      <c r="A172" s="8" t="str">
        <f t="shared" si="2"/>
        <v>340105.400202</v>
      </c>
      <c r="B172" s="9">
        <v>400202</v>
      </c>
      <c r="C172" s="10" t="s">
        <v>136</v>
      </c>
      <c r="D172" s="8">
        <v>340105</v>
      </c>
      <c r="E172" s="6" t="s">
        <v>279</v>
      </c>
      <c r="F172" s="8" t="s">
        <v>2</v>
      </c>
      <c r="G172" s="8" t="s">
        <v>24</v>
      </c>
    </row>
    <row r="173" spans="1:7" s="8" customFormat="1">
      <c r="A173" s="8" t="str">
        <f t="shared" si="2"/>
        <v>340105.400203</v>
      </c>
      <c r="B173" s="9">
        <v>400203</v>
      </c>
      <c r="C173" s="10" t="s">
        <v>137</v>
      </c>
      <c r="D173" s="8">
        <v>340105</v>
      </c>
      <c r="E173" s="6" t="s">
        <v>279</v>
      </c>
      <c r="F173" s="8" t="s">
        <v>2</v>
      </c>
      <c r="G173" s="8" t="s">
        <v>24</v>
      </c>
    </row>
    <row r="174" spans="1:7" s="8" customFormat="1">
      <c r="A174" s="8" t="str">
        <f t="shared" si="2"/>
        <v>340105.400214</v>
      </c>
      <c r="B174" s="9">
        <v>400214</v>
      </c>
      <c r="C174" s="10" t="s">
        <v>146</v>
      </c>
      <c r="D174" s="8">
        <v>340105</v>
      </c>
      <c r="E174" s="6" t="s">
        <v>279</v>
      </c>
      <c r="F174" s="8" t="s">
        <v>2</v>
      </c>
      <c r="G174" s="8" t="s">
        <v>24</v>
      </c>
    </row>
    <row r="175" spans="1:7" s="8" customFormat="1">
      <c r="A175" s="8" t="str">
        <f t="shared" si="2"/>
        <v>340105.400219</v>
      </c>
      <c r="B175" s="9">
        <v>400219</v>
      </c>
      <c r="C175" s="10" t="s">
        <v>138</v>
      </c>
      <c r="D175" s="8">
        <v>340105</v>
      </c>
      <c r="E175" s="6" t="s">
        <v>279</v>
      </c>
      <c r="F175" s="8" t="s">
        <v>2</v>
      </c>
      <c r="G175" s="8" t="s">
        <v>24</v>
      </c>
    </row>
    <row r="176" spans="1:7" s="8" customFormat="1">
      <c r="A176" s="8" t="str">
        <f t="shared" si="2"/>
        <v>340105.400220</v>
      </c>
      <c r="B176" s="9">
        <v>400220</v>
      </c>
      <c r="C176" s="10" t="s">
        <v>139</v>
      </c>
      <c r="D176" s="8">
        <v>340105</v>
      </c>
      <c r="E176" s="6" t="s">
        <v>279</v>
      </c>
      <c r="F176" s="8" t="s">
        <v>2</v>
      </c>
      <c r="G176" s="8" t="s">
        <v>24</v>
      </c>
    </row>
    <row r="177" spans="1:7" s="8" customFormat="1">
      <c r="A177" s="8" t="str">
        <f t="shared" si="2"/>
        <v>340105.400221</v>
      </c>
      <c r="B177" s="9">
        <v>400221</v>
      </c>
      <c r="C177" s="10" t="s">
        <v>140</v>
      </c>
      <c r="D177" s="8">
        <v>340105</v>
      </c>
      <c r="E177" s="6" t="s">
        <v>279</v>
      </c>
      <c r="F177" s="8" t="s">
        <v>2</v>
      </c>
      <c r="G177" s="8" t="s">
        <v>24</v>
      </c>
    </row>
    <row r="178" spans="1:7" s="8" customFormat="1">
      <c r="A178" s="11" t="str">
        <f t="shared" si="2"/>
        <v>340106.400003</v>
      </c>
      <c r="B178" s="11">
        <v>400003</v>
      </c>
      <c r="C178" s="12" t="s">
        <v>83</v>
      </c>
      <c r="D178" s="15">
        <v>340106</v>
      </c>
      <c r="E178" s="6" t="s">
        <v>280</v>
      </c>
      <c r="F178" s="15" t="s">
        <v>2</v>
      </c>
      <c r="G178" s="15" t="s">
        <v>24</v>
      </c>
    </row>
    <row r="179" spans="1:7" s="8" customFormat="1">
      <c r="A179" s="8" t="str">
        <f t="shared" si="2"/>
        <v>340106.400004</v>
      </c>
      <c r="B179" s="9">
        <v>400004</v>
      </c>
      <c r="C179" s="10" t="s">
        <v>128</v>
      </c>
      <c r="D179" s="8">
        <v>340106</v>
      </c>
      <c r="E179" s="6" t="s">
        <v>280</v>
      </c>
      <c r="F179" s="8" t="s">
        <v>2</v>
      </c>
      <c r="G179" s="8" t="s">
        <v>24</v>
      </c>
    </row>
    <row r="180" spans="1:7" s="8" customFormat="1">
      <c r="A180" s="8" t="str">
        <f t="shared" si="2"/>
        <v>340106.400005</v>
      </c>
      <c r="B180" s="9">
        <v>400005</v>
      </c>
      <c r="C180" s="10" t="s">
        <v>129</v>
      </c>
      <c r="D180" s="8">
        <v>340106</v>
      </c>
      <c r="E180" s="6" t="s">
        <v>280</v>
      </c>
      <c r="F180" s="8" t="s">
        <v>2</v>
      </c>
      <c r="G180" s="8" t="s">
        <v>24</v>
      </c>
    </row>
    <row r="181" spans="1:7" s="8" customFormat="1">
      <c r="A181" s="8" t="str">
        <f t="shared" si="2"/>
        <v>340106.400006</v>
      </c>
      <c r="B181" s="9">
        <v>400006</v>
      </c>
      <c r="C181" s="10" t="s">
        <v>130</v>
      </c>
      <c r="D181" s="8">
        <v>340106</v>
      </c>
      <c r="E181" s="6" t="s">
        <v>280</v>
      </c>
      <c r="F181" s="8" t="s">
        <v>2</v>
      </c>
      <c r="G181" s="8" t="s">
        <v>24</v>
      </c>
    </row>
    <row r="182" spans="1:7" s="8" customFormat="1">
      <c r="A182" s="8" t="str">
        <f t="shared" si="2"/>
        <v>340106.400007</v>
      </c>
      <c r="B182" s="9">
        <v>400007</v>
      </c>
      <c r="C182" s="10" t="s">
        <v>131</v>
      </c>
      <c r="D182" s="8">
        <v>340106</v>
      </c>
      <c r="E182" s="6" t="s">
        <v>280</v>
      </c>
      <c r="F182" s="8" t="s">
        <v>2</v>
      </c>
      <c r="G182" s="8" t="s">
        <v>24</v>
      </c>
    </row>
    <row r="183" spans="1:7" s="8" customFormat="1">
      <c r="A183" s="8" t="str">
        <f t="shared" si="2"/>
        <v>340106.400010</v>
      </c>
      <c r="B183" s="9">
        <v>400010</v>
      </c>
      <c r="C183" s="10" t="s">
        <v>132</v>
      </c>
      <c r="D183" s="8">
        <v>340106</v>
      </c>
      <c r="E183" s="6" t="s">
        <v>280</v>
      </c>
      <c r="F183" s="8" t="s">
        <v>2</v>
      </c>
      <c r="G183" s="8" t="s">
        <v>24</v>
      </c>
    </row>
    <row r="184" spans="1:7" s="8" customFormat="1">
      <c r="A184" s="8" t="str">
        <f t="shared" si="2"/>
        <v>340106.400011</v>
      </c>
      <c r="B184" s="9">
        <v>400011</v>
      </c>
      <c r="C184" s="10" t="s">
        <v>133</v>
      </c>
      <c r="D184" s="8">
        <v>340106</v>
      </c>
      <c r="E184" s="6" t="s">
        <v>280</v>
      </c>
      <c r="F184" s="7" t="s">
        <v>356</v>
      </c>
      <c r="G184" s="8" t="s">
        <v>24</v>
      </c>
    </row>
    <row r="185" spans="1:7" s="8" customFormat="1">
      <c r="A185" s="8" t="str">
        <f t="shared" si="2"/>
        <v>340106.400012</v>
      </c>
      <c r="B185" s="9">
        <v>400012</v>
      </c>
      <c r="C185" s="10" t="s">
        <v>134</v>
      </c>
      <c r="D185" s="8">
        <v>340106</v>
      </c>
      <c r="E185" s="6" t="s">
        <v>280</v>
      </c>
      <c r="F185" s="8" t="s">
        <v>2</v>
      </c>
      <c r="G185" s="8" t="s">
        <v>24</v>
      </c>
    </row>
    <row r="186" spans="1:7" s="8" customFormat="1">
      <c r="A186" s="8" t="str">
        <f t="shared" si="2"/>
        <v>340106.400013</v>
      </c>
      <c r="B186" s="9">
        <v>400013</v>
      </c>
      <c r="C186" s="10" t="s">
        <v>135</v>
      </c>
      <c r="D186" s="8">
        <v>340106</v>
      </c>
      <c r="E186" s="6" t="s">
        <v>280</v>
      </c>
      <c r="F186" s="8" t="s">
        <v>2</v>
      </c>
      <c r="G186" s="8" t="s">
        <v>24</v>
      </c>
    </row>
    <row r="187" spans="1:7" s="8" customFormat="1">
      <c r="A187" s="8" t="str">
        <f t="shared" si="2"/>
        <v>340106.400014</v>
      </c>
      <c r="B187" s="9">
        <v>400014</v>
      </c>
      <c r="C187" s="10" t="s">
        <v>84</v>
      </c>
      <c r="D187" s="8">
        <v>340106</v>
      </c>
      <c r="E187" s="6" t="s">
        <v>280</v>
      </c>
      <c r="F187" s="8" t="s">
        <v>2</v>
      </c>
      <c r="G187" s="8" t="s">
        <v>24</v>
      </c>
    </row>
    <row r="188" spans="1:7" s="8" customFormat="1">
      <c r="A188" s="8" t="str">
        <f t="shared" si="2"/>
        <v>340106.400015</v>
      </c>
      <c r="B188" s="9">
        <v>400015</v>
      </c>
      <c r="C188" s="10" t="s">
        <v>85</v>
      </c>
      <c r="D188" s="8">
        <v>340106</v>
      </c>
      <c r="E188" s="6" t="s">
        <v>280</v>
      </c>
      <c r="F188" s="8" t="s">
        <v>2</v>
      </c>
      <c r="G188" s="8" t="s">
        <v>24</v>
      </c>
    </row>
    <row r="189" spans="1:7" s="8" customFormat="1">
      <c r="A189" s="8" t="str">
        <f t="shared" si="2"/>
        <v>340106.400016</v>
      </c>
      <c r="B189" s="9">
        <v>400016</v>
      </c>
      <c r="C189" s="10" t="s">
        <v>86</v>
      </c>
      <c r="D189" s="8">
        <v>340106</v>
      </c>
      <c r="E189" s="6" t="s">
        <v>280</v>
      </c>
      <c r="F189" s="8" t="s">
        <v>2</v>
      </c>
      <c r="G189" s="8" t="s">
        <v>24</v>
      </c>
    </row>
    <row r="190" spans="1:7" s="8" customFormat="1">
      <c r="A190" s="8" t="str">
        <f t="shared" si="2"/>
        <v>340106.400017</v>
      </c>
      <c r="B190" s="9">
        <v>400017</v>
      </c>
      <c r="C190" s="10" t="s">
        <v>87</v>
      </c>
      <c r="D190" s="8">
        <v>340106</v>
      </c>
      <c r="E190" s="6" t="s">
        <v>280</v>
      </c>
      <c r="F190" s="8" t="s">
        <v>2</v>
      </c>
      <c r="G190" s="8" t="s">
        <v>24</v>
      </c>
    </row>
    <row r="191" spans="1:7" s="8" customFormat="1">
      <c r="A191" s="8" t="str">
        <f t="shared" si="2"/>
        <v>340106.400020</v>
      </c>
      <c r="B191" s="9">
        <v>400020</v>
      </c>
      <c r="C191" s="10" t="s">
        <v>88</v>
      </c>
      <c r="D191" s="8">
        <v>340106</v>
      </c>
      <c r="E191" s="6" t="s">
        <v>280</v>
      </c>
      <c r="F191" s="8" t="s">
        <v>2</v>
      </c>
      <c r="G191" s="8" t="s">
        <v>24</v>
      </c>
    </row>
    <row r="192" spans="1:7" s="8" customFormat="1">
      <c r="A192" s="8" t="str">
        <f t="shared" si="2"/>
        <v>340106.400021</v>
      </c>
      <c r="B192" s="9">
        <v>400021</v>
      </c>
      <c r="C192" s="10" t="s">
        <v>89</v>
      </c>
      <c r="D192" s="8">
        <v>340106</v>
      </c>
      <c r="E192" s="6" t="s">
        <v>280</v>
      </c>
      <c r="F192" s="8" t="s">
        <v>2</v>
      </c>
      <c r="G192" s="8" t="s">
        <v>24</v>
      </c>
    </row>
    <row r="193" spans="1:7" s="8" customFormat="1">
      <c r="A193" s="8" t="str">
        <f t="shared" si="2"/>
        <v>340106.400022</v>
      </c>
      <c r="B193" s="9">
        <v>400022</v>
      </c>
      <c r="C193" s="10" t="s">
        <v>143</v>
      </c>
      <c r="D193" s="8">
        <v>340106</v>
      </c>
      <c r="E193" s="6" t="s">
        <v>280</v>
      </c>
      <c r="F193" s="8" t="s">
        <v>2</v>
      </c>
      <c r="G193" s="8" t="s">
        <v>24</v>
      </c>
    </row>
    <row r="194" spans="1:7" s="8" customFormat="1">
      <c r="A194" s="8" t="str">
        <f t="shared" ref="A194:A257" si="3">CONCATENATE(D194,".",B194)</f>
        <v>340106.400024</v>
      </c>
      <c r="B194" s="9">
        <v>400024</v>
      </c>
      <c r="C194" s="10" t="s">
        <v>144</v>
      </c>
      <c r="D194" s="8">
        <v>340106</v>
      </c>
      <c r="E194" s="6" t="s">
        <v>280</v>
      </c>
      <c r="F194" s="8" t="s">
        <v>2</v>
      </c>
      <c r="G194" s="8" t="s">
        <v>24</v>
      </c>
    </row>
    <row r="195" spans="1:7" s="8" customFormat="1">
      <c r="A195" s="8" t="str">
        <f t="shared" si="3"/>
        <v>340106.400025</v>
      </c>
      <c r="B195" s="9">
        <v>400025</v>
      </c>
      <c r="C195" s="10" t="s">
        <v>147</v>
      </c>
      <c r="D195" s="8">
        <v>340106</v>
      </c>
      <c r="E195" s="6" t="s">
        <v>280</v>
      </c>
      <c r="F195" s="8" t="s">
        <v>2</v>
      </c>
      <c r="G195" s="8" t="s">
        <v>24</v>
      </c>
    </row>
    <row r="196" spans="1:7" s="8" customFormat="1">
      <c r="A196" s="8" t="str">
        <f t="shared" si="3"/>
        <v>340106.400026</v>
      </c>
      <c r="B196" s="9">
        <v>400026</v>
      </c>
      <c r="C196" s="10" t="s">
        <v>148</v>
      </c>
      <c r="D196" s="8">
        <v>340106</v>
      </c>
      <c r="E196" s="6" t="s">
        <v>280</v>
      </c>
      <c r="F196" s="8" t="s">
        <v>2</v>
      </c>
      <c r="G196" s="8" t="s">
        <v>24</v>
      </c>
    </row>
    <row r="197" spans="1:7" s="8" customFormat="1">
      <c r="A197" s="8" t="str">
        <f t="shared" si="3"/>
        <v>340106.400027</v>
      </c>
      <c r="B197" s="9">
        <v>400027</v>
      </c>
      <c r="C197" s="10" t="s">
        <v>149</v>
      </c>
      <c r="D197" s="8">
        <v>340106</v>
      </c>
      <c r="E197" s="6" t="s">
        <v>280</v>
      </c>
      <c r="F197" s="8" t="s">
        <v>2</v>
      </c>
      <c r="G197" s="8" t="s">
        <v>24</v>
      </c>
    </row>
    <row r="198" spans="1:7" s="8" customFormat="1">
      <c r="A198" s="8" t="str">
        <f t="shared" si="3"/>
        <v>340106.400028</v>
      </c>
      <c r="B198" s="9">
        <v>400028</v>
      </c>
      <c r="C198" s="10" t="s">
        <v>150</v>
      </c>
      <c r="D198" s="8">
        <v>340106</v>
      </c>
      <c r="E198" s="6" t="s">
        <v>280</v>
      </c>
      <c r="F198" s="8" t="s">
        <v>2</v>
      </c>
      <c r="G198" s="8" t="s">
        <v>24</v>
      </c>
    </row>
    <row r="199" spans="1:7" s="8" customFormat="1">
      <c r="A199" s="8" t="str">
        <f t="shared" si="3"/>
        <v>340106.400029</v>
      </c>
      <c r="B199" s="9">
        <v>400029</v>
      </c>
      <c r="C199" s="10" t="s">
        <v>151</v>
      </c>
      <c r="D199" s="8">
        <v>340106</v>
      </c>
      <c r="E199" s="6" t="s">
        <v>280</v>
      </c>
      <c r="F199" s="8" t="s">
        <v>2</v>
      </c>
      <c r="G199" s="8" t="s">
        <v>24</v>
      </c>
    </row>
    <row r="200" spans="1:7" s="8" customFormat="1">
      <c r="A200" s="8" t="str">
        <f t="shared" si="3"/>
        <v>340106.400030</v>
      </c>
      <c r="B200" s="9">
        <v>400030</v>
      </c>
      <c r="C200" s="10" t="s">
        <v>152</v>
      </c>
      <c r="D200" s="8">
        <v>340106</v>
      </c>
      <c r="E200" s="6" t="s">
        <v>280</v>
      </c>
      <c r="F200" s="8" t="s">
        <v>2</v>
      </c>
      <c r="G200" s="8" t="s">
        <v>24</v>
      </c>
    </row>
    <row r="201" spans="1:7" s="8" customFormat="1">
      <c r="A201" s="8" t="str">
        <f t="shared" si="3"/>
        <v>340106.400175</v>
      </c>
      <c r="B201" s="9">
        <v>400175</v>
      </c>
      <c r="C201" s="10" t="s">
        <v>141</v>
      </c>
      <c r="D201" s="8">
        <v>340106</v>
      </c>
      <c r="E201" s="6" t="s">
        <v>280</v>
      </c>
      <c r="F201" s="8" t="s">
        <v>2</v>
      </c>
      <c r="G201" s="8" t="s">
        <v>24</v>
      </c>
    </row>
    <row r="202" spans="1:7" s="8" customFormat="1">
      <c r="A202" s="8" t="str">
        <f t="shared" si="3"/>
        <v>340106.400176</v>
      </c>
      <c r="B202" s="9">
        <v>400176</v>
      </c>
      <c r="C202" s="10" t="s">
        <v>142</v>
      </c>
      <c r="D202" s="8">
        <v>340106</v>
      </c>
      <c r="E202" s="6" t="s">
        <v>280</v>
      </c>
      <c r="F202" s="8" t="s">
        <v>2</v>
      </c>
      <c r="G202" s="8" t="s">
        <v>24</v>
      </c>
    </row>
    <row r="203" spans="1:7" s="8" customFormat="1">
      <c r="A203" s="8" t="str">
        <f t="shared" si="3"/>
        <v>340106.400177</v>
      </c>
      <c r="B203" s="9">
        <v>400177</v>
      </c>
      <c r="C203" s="10" t="s">
        <v>145</v>
      </c>
      <c r="D203" s="8">
        <v>340106</v>
      </c>
      <c r="E203" s="6" t="s">
        <v>280</v>
      </c>
      <c r="F203" s="8" t="s">
        <v>2</v>
      </c>
      <c r="G203" s="8" t="s">
        <v>24</v>
      </c>
    </row>
    <row r="204" spans="1:7" s="8" customFormat="1">
      <c r="A204" s="8" t="str">
        <f t="shared" si="3"/>
        <v>340106.400178</v>
      </c>
      <c r="B204" s="9">
        <v>400178</v>
      </c>
      <c r="C204" s="10" t="s">
        <v>153</v>
      </c>
      <c r="D204" s="8">
        <v>340106</v>
      </c>
      <c r="E204" s="6" t="s">
        <v>280</v>
      </c>
      <c r="F204" s="8" t="s">
        <v>2</v>
      </c>
      <c r="G204" s="8" t="s">
        <v>24</v>
      </c>
    </row>
    <row r="205" spans="1:7" s="8" customFormat="1">
      <c r="A205" s="8" t="str">
        <f t="shared" si="3"/>
        <v>340106.400179</v>
      </c>
      <c r="B205" s="9">
        <v>400179</v>
      </c>
      <c r="C205" s="10" t="s">
        <v>155</v>
      </c>
      <c r="D205" s="8">
        <v>340106</v>
      </c>
      <c r="E205" s="6" t="s">
        <v>280</v>
      </c>
      <c r="F205" s="8" t="s">
        <v>2</v>
      </c>
      <c r="G205" s="8" t="s">
        <v>24</v>
      </c>
    </row>
    <row r="206" spans="1:7" s="8" customFormat="1">
      <c r="A206" s="13" t="str">
        <f t="shared" si="3"/>
        <v>340106.400180</v>
      </c>
      <c r="B206" s="13">
        <v>400180</v>
      </c>
      <c r="C206" s="14" t="s">
        <v>154</v>
      </c>
      <c r="D206" s="17">
        <v>340106</v>
      </c>
      <c r="E206" s="6" t="s">
        <v>280</v>
      </c>
      <c r="F206" s="17" t="s">
        <v>2</v>
      </c>
      <c r="G206" s="17" t="s">
        <v>24</v>
      </c>
    </row>
    <row r="207" spans="1:7" s="8" customFormat="1">
      <c r="A207" s="8" t="str">
        <f t="shared" si="3"/>
        <v>340106.400202</v>
      </c>
      <c r="B207" s="9">
        <v>400202</v>
      </c>
      <c r="C207" s="10" t="s">
        <v>136</v>
      </c>
      <c r="D207" s="8">
        <v>340106</v>
      </c>
      <c r="E207" s="6" t="s">
        <v>280</v>
      </c>
      <c r="F207" s="8" t="s">
        <v>2</v>
      </c>
      <c r="G207" s="8" t="s">
        <v>24</v>
      </c>
    </row>
    <row r="208" spans="1:7" s="8" customFormat="1">
      <c r="A208" s="8" t="str">
        <f t="shared" si="3"/>
        <v>340106.400203</v>
      </c>
      <c r="B208" s="9">
        <v>400203</v>
      </c>
      <c r="C208" s="10" t="s">
        <v>137</v>
      </c>
      <c r="D208" s="8">
        <v>340106</v>
      </c>
      <c r="E208" s="6" t="s">
        <v>280</v>
      </c>
      <c r="F208" s="8" t="s">
        <v>2</v>
      </c>
      <c r="G208" s="8" t="s">
        <v>24</v>
      </c>
    </row>
    <row r="209" spans="1:7" s="8" customFormat="1">
      <c r="A209" s="8" t="str">
        <f t="shared" si="3"/>
        <v>340106.400214</v>
      </c>
      <c r="B209" s="9">
        <v>400214</v>
      </c>
      <c r="C209" s="10" t="s">
        <v>146</v>
      </c>
      <c r="D209" s="8">
        <v>340106</v>
      </c>
      <c r="E209" s="6" t="s">
        <v>280</v>
      </c>
      <c r="F209" s="8" t="s">
        <v>2</v>
      </c>
      <c r="G209" s="8" t="s">
        <v>24</v>
      </c>
    </row>
    <row r="210" spans="1:7" s="8" customFormat="1">
      <c r="A210" s="8" t="str">
        <f t="shared" si="3"/>
        <v>340106.400219</v>
      </c>
      <c r="B210" s="9">
        <v>400219</v>
      </c>
      <c r="C210" s="10" t="s">
        <v>138</v>
      </c>
      <c r="D210" s="8">
        <v>340106</v>
      </c>
      <c r="E210" s="6" t="s">
        <v>280</v>
      </c>
      <c r="F210" s="8" t="s">
        <v>2</v>
      </c>
      <c r="G210" s="8" t="s">
        <v>24</v>
      </c>
    </row>
    <row r="211" spans="1:7" s="8" customFormat="1">
      <c r="A211" s="8" t="str">
        <f t="shared" si="3"/>
        <v>340106.400220</v>
      </c>
      <c r="B211" s="9">
        <v>400220</v>
      </c>
      <c r="C211" s="10" t="s">
        <v>139</v>
      </c>
      <c r="D211" s="8">
        <v>340106</v>
      </c>
      <c r="E211" s="6" t="s">
        <v>280</v>
      </c>
      <c r="F211" s="8" t="s">
        <v>2</v>
      </c>
      <c r="G211" s="8" t="s">
        <v>24</v>
      </c>
    </row>
    <row r="212" spans="1:7" s="8" customFormat="1">
      <c r="A212" s="8" t="str">
        <f t="shared" si="3"/>
        <v>340106.400221</v>
      </c>
      <c r="B212" s="9">
        <v>400221</v>
      </c>
      <c r="C212" s="10" t="s">
        <v>140</v>
      </c>
      <c r="D212" s="8">
        <v>340106</v>
      </c>
      <c r="E212" s="6" t="s">
        <v>280</v>
      </c>
      <c r="F212" s="8" t="s">
        <v>2</v>
      </c>
      <c r="G212" s="8" t="s">
        <v>24</v>
      </c>
    </row>
    <row r="213" spans="1:7" s="8" customFormat="1">
      <c r="A213" s="11" t="str">
        <f t="shared" si="3"/>
        <v>340107.400003</v>
      </c>
      <c r="B213" s="11">
        <v>400003</v>
      </c>
      <c r="C213" s="12" t="s">
        <v>83</v>
      </c>
      <c r="D213" s="15">
        <v>340107</v>
      </c>
      <c r="E213" s="6" t="s">
        <v>280</v>
      </c>
      <c r="F213" s="15" t="s">
        <v>2</v>
      </c>
      <c r="G213" s="15" t="s">
        <v>24</v>
      </c>
    </row>
    <row r="214" spans="1:7" s="8" customFormat="1">
      <c r="A214" s="8" t="str">
        <f t="shared" si="3"/>
        <v>340107.400004</v>
      </c>
      <c r="B214" s="9">
        <v>400004</v>
      </c>
      <c r="C214" s="10" t="s">
        <v>128</v>
      </c>
      <c r="D214" s="15">
        <v>340107</v>
      </c>
      <c r="E214" s="6" t="s">
        <v>280</v>
      </c>
      <c r="F214" s="8" t="s">
        <v>2</v>
      </c>
      <c r="G214" s="8" t="s">
        <v>24</v>
      </c>
    </row>
    <row r="215" spans="1:7" s="8" customFormat="1">
      <c r="A215" s="8" t="str">
        <f t="shared" si="3"/>
        <v>340107.400005</v>
      </c>
      <c r="B215" s="9">
        <v>400005</v>
      </c>
      <c r="C215" s="10" t="s">
        <v>129</v>
      </c>
      <c r="D215" s="15">
        <v>340107</v>
      </c>
      <c r="E215" s="6" t="s">
        <v>280</v>
      </c>
      <c r="F215" s="8" t="s">
        <v>2</v>
      </c>
      <c r="G215" s="8" t="s">
        <v>24</v>
      </c>
    </row>
    <row r="216" spans="1:7" s="8" customFormat="1">
      <c r="A216" s="8" t="str">
        <f t="shared" si="3"/>
        <v>340107.400006</v>
      </c>
      <c r="B216" s="9">
        <v>400006</v>
      </c>
      <c r="C216" s="10" t="s">
        <v>130</v>
      </c>
      <c r="D216" s="15">
        <v>340107</v>
      </c>
      <c r="E216" s="6" t="s">
        <v>280</v>
      </c>
      <c r="F216" s="8" t="s">
        <v>2</v>
      </c>
      <c r="G216" s="8" t="s">
        <v>24</v>
      </c>
    </row>
    <row r="217" spans="1:7" s="8" customFormat="1">
      <c r="A217" s="8" t="str">
        <f t="shared" si="3"/>
        <v>340107.400007</v>
      </c>
      <c r="B217" s="9">
        <v>400007</v>
      </c>
      <c r="C217" s="10" t="s">
        <v>131</v>
      </c>
      <c r="D217" s="15">
        <v>340107</v>
      </c>
      <c r="E217" s="6" t="s">
        <v>280</v>
      </c>
      <c r="F217" s="8" t="s">
        <v>2</v>
      </c>
      <c r="G217" s="8" t="s">
        <v>24</v>
      </c>
    </row>
    <row r="218" spans="1:7" s="8" customFormat="1">
      <c r="A218" s="8" t="str">
        <f t="shared" si="3"/>
        <v>340107.400010</v>
      </c>
      <c r="B218" s="9">
        <v>400010</v>
      </c>
      <c r="C218" s="10" t="s">
        <v>132</v>
      </c>
      <c r="D218" s="15">
        <v>340107</v>
      </c>
      <c r="E218" s="6" t="s">
        <v>280</v>
      </c>
      <c r="F218" s="8" t="s">
        <v>2</v>
      </c>
      <c r="G218" s="8" t="s">
        <v>24</v>
      </c>
    </row>
    <row r="219" spans="1:7" s="8" customFormat="1">
      <c r="A219" s="8" t="str">
        <f t="shared" si="3"/>
        <v>340107.400011</v>
      </c>
      <c r="B219" s="9">
        <v>400011</v>
      </c>
      <c r="C219" s="10" t="s">
        <v>133</v>
      </c>
      <c r="D219" s="15">
        <v>340107</v>
      </c>
      <c r="E219" s="6" t="s">
        <v>280</v>
      </c>
      <c r="F219" s="7" t="s">
        <v>356</v>
      </c>
      <c r="G219" s="8" t="s">
        <v>24</v>
      </c>
    </row>
    <row r="220" spans="1:7" s="8" customFormat="1">
      <c r="A220" s="8" t="str">
        <f t="shared" si="3"/>
        <v>340107.400012</v>
      </c>
      <c r="B220" s="9">
        <v>400012</v>
      </c>
      <c r="C220" s="10" t="s">
        <v>134</v>
      </c>
      <c r="D220" s="15">
        <v>340107</v>
      </c>
      <c r="E220" s="6" t="s">
        <v>280</v>
      </c>
      <c r="F220" s="8" t="s">
        <v>2</v>
      </c>
      <c r="G220" s="8" t="s">
        <v>24</v>
      </c>
    </row>
    <row r="221" spans="1:7" s="8" customFormat="1">
      <c r="A221" s="8" t="str">
        <f t="shared" si="3"/>
        <v>340107.400013</v>
      </c>
      <c r="B221" s="9">
        <v>400013</v>
      </c>
      <c r="C221" s="10" t="s">
        <v>135</v>
      </c>
      <c r="D221" s="15">
        <v>340107</v>
      </c>
      <c r="E221" s="6" t="s">
        <v>280</v>
      </c>
      <c r="F221" s="8" t="s">
        <v>2</v>
      </c>
      <c r="G221" s="8" t="s">
        <v>24</v>
      </c>
    </row>
    <row r="222" spans="1:7" s="8" customFormat="1">
      <c r="A222" s="8" t="str">
        <f t="shared" si="3"/>
        <v>340107.400014</v>
      </c>
      <c r="B222" s="9">
        <v>400014</v>
      </c>
      <c r="C222" s="10" t="s">
        <v>84</v>
      </c>
      <c r="D222" s="15">
        <v>340107</v>
      </c>
      <c r="E222" s="6" t="s">
        <v>280</v>
      </c>
      <c r="F222" s="8" t="s">
        <v>2</v>
      </c>
      <c r="G222" s="8" t="s">
        <v>24</v>
      </c>
    </row>
    <row r="223" spans="1:7" s="8" customFormat="1">
      <c r="A223" s="8" t="str">
        <f t="shared" si="3"/>
        <v>340107.400015</v>
      </c>
      <c r="B223" s="9">
        <v>400015</v>
      </c>
      <c r="C223" s="10" t="s">
        <v>85</v>
      </c>
      <c r="D223" s="15">
        <v>340107</v>
      </c>
      <c r="E223" s="6" t="s">
        <v>280</v>
      </c>
      <c r="F223" s="8" t="s">
        <v>2</v>
      </c>
      <c r="G223" s="8" t="s">
        <v>24</v>
      </c>
    </row>
    <row r="224" spans="1:7" s="8" customFormat="1">
      <c r="A224" s="8" t="str">
        <f t="shared" si="3"/>
        <v>340107.400016</v>
      </c>
      <c r="B224" s="9">
        <v>400016</v>
      </c>
      <c r="C224" s="10" t="s">
        <v>86</v>
      </c>
      <c r="D224" s="15">
        <v>340107</v>
      </c>
      <c r="E224" s="6" t="s">
        <v>280</v>
      </c>
      <c r="F224" s="8" t="s">
        <v>2</v>
      </c>
      <c r="G224" s="8" t="s">
        <v>24</v>
      </c>
    </row>
    <row r="225" spans="1:7" s="8" customFormat="1">
      <c r="A225" s="8" t="str">
        <f t="shared" si="3"/>
        <v>340107.400017</v>
      </c>
      <c r="B225" s="9">
        <v>400017</v>
      </c>
      <c r="C225" s="10" t="s">
        <v>87</v>
      </c>
      <c r="D225" s="15">
        <v>340107</v>
      </c>
      <c r="E225" s="6" t="s">
        <v>280</v>
      </c>
      <c r="F225" s="8" t="s">
        <v>2</v>
      </c>
      <c r="G225" s="8" t="s">
        <v>24</v>
      </c>
    </row>
    <row r="226" spans="1:7" s="8" customFormat="1">
      <c r="A226" s="8" t="str">
        <f t="shared" si="3"/>
        <v>340107.400020</v>
      </c>
      <c r="B226" s="9">
        <v>400020</v>
      </c>
      <c r="C226" s="10" t="s">
        <v>88</v>
      </c>
      <c r="D226" s="15">
        <v>340107</v>
      </c>
      <c r="E226" s="6" t="s">
        <v>280</v>
      </c>
      <c r="F226" s="8" t="s">
        <v>2</v>
      </c>
      <c r="G226" s="8" t="s">
        <v>24</v>
      </c>
    </row>
    <row r="227" spans="1:7" s="8" customFormat="1">
      <c r="A227" s="8" t="str">
        <f t="shared" si="3"/>
        <v>340107.400021</v>
      </c>
      <c r="B227" s="9">
        <v>400021</v>
      </c>
      <c r="C227" s="10" t="s">
        <v>89</v>
      </c>
      <c r="D227" s="15">
        <v>340107</v>
      </c>
      <c r="E227" s="6" t="s">
        <v>280</v>
      </c>
      <c r="F227" s="8" t="s">
        <v>2</v>
      </c>
      <c r="G227" s="8" t="s">
        <v>24</v>
      </c>
    </row>
    <row r="228" spans="1:7" s="8" customFormat="1">
      <c r="A228" s="8" t="str">
        <f t="shared" si="3"/>
        <v>340107.400022</v>
      </c>
      <c r="B228" s="9">
        <v>400022</v>
      </c>
      <c r="C228" s="10" t="s">
        <v>143</v>
      </c>
      <c r="D228" s="15">
        <v>340107</v>
      </c>
      <c r="E228" s="6" t="s">
        <v>280</v>
      </c>
      <c r="F228" s="8" t="s">
        <v>2</v>
      </c>
      <c r="G228" s="8" t="s">
        <v>24</v>
      </c>
    </row>
    <row r="229" spans="1:7" s="8" customFormat="1">
      <c r="A229" s="8" t="str">
        <f t="shared" si="3"/>
        <v>340107.400024</v>
      </c>
      <c r="B229" s="9">
        <v>400024</v>
      </c>
      <c r="C229" s="10" t="s">
        <v>144</v>
      </c>
      <c r="D229" s="15">
        <v>340107</v>
      </c>
      <c r="E229" s="6" t="s">
        <v>280</v>
      </c>
      <c r="F229" s="8" t="s">
        <v>2</v>
      </c>
      <c r="G229" s="8" t="s">
        <v>24</v>
      </c>
    </row>
    <row r="230" spans="1:7" s="8" customFormat="1">
      <c r="A230" s="8" t="str">
        <f t="shared" si="3"/>
        <v>340107.400025</v>
      </c>
      <c r="B230" s="9">
        <v>400025</v>
      </c>
      <c r="C230" s="10" t="s">
        <v>147</v>
      </c>
      <c r="D230" s="15">
        <v>340107</v>
      </c>
      <c r="E230" s="6" t="s">
        <v>280</v>
      </c>
      <c r="F230" s="8" t="s">
        <v>2</v>
      </c>
      <c r="G230" s="8" t="s">
        <v>24</v>
      </c>
    </row>
    <row r="231" spans="1:7" s="8" customFormat="1">
      <c r="A231" s="8" t="str">
        <f t="shared" si="3"/>
        <v>340107.400026</v>
      </c>
      <c r="B231" s="9">
        <v>400026</v>
      </c>
      <c r="C231" s="10" t="s">
        <v>148</v>
      </c>
      <c r="D231" s="15">
        <v>340107</v>
      </c>
      <c r="E231" s="6" t="s">
        <v>280</v>
      </c>
      <c r="F231" s="8" t="s">
        <v>2</v>
      </c>
      <c r="G231" s="8" t="s">
        <v>24</v>
      </c>
    </row>
    <row r="232" spans="1:7" s="8" customFormat="1">
      <c r="A232" s="8" t="str">
        <f t="shared" si="3"/>
        <v>340107.400027</v>
      </c>
      <c r="B232" s="9">
        <v>400027</v>
      </c>
      <c r="C232" s="10" t="s">
        <v>149</v>
      </c>
      <c r="D232" s="15">
        <v>340107</v>
      </c>
      <c r="E232" s="6" t="s">
        <v>280</v>
      </c>
      <c r="F232" s="8" t="s">
        <v>2</v>
      </c>
      <c r="G232" s="8" t="s">
        <v>24</v>
      </c>
    </row>
    <row r="233" spans="1:7" s="8" customFormat="1">
      <c r="A233" s="8" t="str">
        <f t="shared" si="3"/>
        <v>340107.400028</v>
      </c>
      <c r="B233" s="9">
        <v>400028</v>
      </c>
      <c r="C233" s="10" t="s">
        <v>150</v>
      </c>
      <c r="D233" s="15">
        <v>340107</v>
      </c>
      <c r="E233" s="6" t="s">
        <v>280</v>
      </c>
      <c r="F233" s="8" t="s">
        <v>2</v>
      </c>
      <c r="G233" s="8" t="s">
        <v>24</v>
      </c>
    </row>
    <row r="234" spans="1:7" s="8" customFormat="1">
      <c r="A234" s="8" t="str">
        <f t="shared" si="3"/>
        <v>340107.400029</v>
      </c>
      <c r="B234" s="9">
        <v>400029</v>
      </c>
      <c r="C234" s="10" t="s">
        <v>151</v>
      </c>
      <c r="D234" s="15">
        <v>340107</v>
      </c>
      <c r="E234" s="6" t="s">
        <v>280</v>
      </c>
      <c r="F234" s="8" t="s">
        <v>2</v>
      </c>
      <c r="G234" s="8" t="s">
        <v>24</v>
      </c>
    </row>
    <row r="235" spans="1:7" s="8" customFormat="1">
      <c r="A235" s="8" t="str">
        <f t="shared" si="3"/>
        <v>340107.400030</v>
      </c>
      <c r="B235" s="9">
        <v>400030</v>
      </c>
      <c r="C235" s="10" t="s">
        <v>152</v>
      </c>
      <c r="D235" s="15">
        <v>340107</v>
      </c>
      <c r="E235" s="6" t="s">
        <v>280</v>
      </c>
      <c r="F235" s="8" t="s">
        <v>2</v>
      </c>
      <c r="G235" s="8" t="s">
        <v>24</v>
      </c>
    </row>
    <row r="236" spans="1:7" s="8" customFormat="1">
      <c r="A236" s="8" t="str">
        <f t="shared" si="3"/>
        <v>340107.400175</v>
      </c>
      <c r="B236" s="9">
        <v>400175</v>
      </c>
      <c r="C236" s="10" t="s">
        <v>141</v>
      </c>
      <c r="D236" s="15">
        <v>340107</v>
      </c>
      <c r="E236" s="6" t="s">
        <v>280</v>
      </c>
      <c r="F236" s="8" t="s">
        <v>2</v>
      </c>
      <c r="G236" s="8" t="s">
        <v>24</v>
      </c>
    </row>
    <row r="237" spans="1:7" s="8" customFormat="1">
      <c r="A237" s="8" t="str">
        <f t="shared" si="3"/>
        <v>340107.400176</v>
      </c>
      <c r="B237" s="9">
        <v>400176</v>
      </c>
      <c r="C237" s="10" t="s">
        <v>142</v>
      </c>
      <c r="D237" s="15">
        <v>340107</v>
      </c>
      <c r="E237" s="6" t="s">
        <v>280</v>
      </c>
      <c r="F237" s="8" t="s">
        <v>2</v>
      </c>
      <c r="G237" s="8" t="s">
        <v>24</v>
      </c>
    </row>
    <row r="238" spans="1:7" s="8" customFormat="1">
      <c r="A238" s="8" t="str">
        <f t="shared" si="3"/>
        <v>340107.400177</v>
      </c>
      <c r="B238" s="9">
        <v>400177</v>
      </c>
      <c r="C238" s="10" t="s">
        <v>145</v>
      </c>
      <c r="D238" s="15">
        <v>340107</v>
      </c>
      <c r="E238" s="6" t="s">
        <v>280</v>
      </c>
      <c r="F238" s="8" t="s">
        <v>2</v>
      </c>
      <c r="G238" s="8" t="s">
        <v>24</v>
      </c>
    </row>
    <row r="239" spans="1:7" s="8" customFormat="1">
      <c r="A239" s="8" t="str">
        <f t="shared" si="3"/>
        <v>340107.400178</v>
      </c>
      <c r="B239" s="9">
        <v>400178</v>
      </c>
      <c r="C239" s="10" t="s">
        <v>153</v>
      </c>
      <c r="D239" s="15">
        <v>340107</v>
      </c>
      <c r="E239" s="6" t="s">
        <v>280</v>
      </c>
      <c r="F239" s="8" t="s">
        <v>2</v>
      </c>
      <c r="G239" s="8" t="s">
        <v>24</v>
      </c>
    </row>
    <row r="240" spans="1:7" s="8" customFormat="1">
      <c r="A240" s="8" t="str">
        <f t="shared" si="3"/>
        <v>340107.400179</v>
      </c>
      <c r="B240" s="9">
        <v>400179</v>
      </c>
      <c r="C240" s="10" t="s">
        <v>155</v>
      </c>
      <c r="D240" s="15">
        <v>340107</v>
      </c>
      <c r="E240" s="6" t="s">
        <v>280</v>
      </c>
      <c r="F240" s="8" t="s">
        <v>2</v>
      </c>
      <c r="G240" s="8" t="s">
        <v>24</v>
      </c>
    </row>
    <row r="241" spans="1:7" s="8" customFormat="1">
      <c r="A241" s="13" t="str">
        <f t="shared" si="3"/>
        <v>340107.400180</v>
      </c>
      <c r="B241" s="13">
        <v>400180</v>
      </c>
      <c r="C241" s="14" t="s">
        <v>154</v>
      </c>
      <c r="D241" s="15">
        <v>340107</v>
      </c>
      <c r="E241" s="6" t="s">
        <v>280</v>
      </c>
      <c r="F241" s="17" t="s">
        <v>2</v>
      </c>
      <c r="G241" s="17" t="s">
        <v>24</v>
      </c>
    </row>
    <row r="242" spans="1:7" s="8" customFormat="1">
      <c r="A242" s="8" t="str">
        <f t="shared" si="3"/>
        <v>340107.400202</v>
      </c>
      <c r="B242" s="9">
        <v>400202</v>
      </c>
      <c r="C242" s="10" t="s">
        <v>136</v>
      </c>
      <c r="D242" s="15">
        <v>340107</v>
      </c>
      <c r="E242" s="6" t="s">
        <v>280</v>
      </c>
      <c r="F242" s="8" t="s">
        <v>2</v>
      </c>
      <c r="G242" s="8" t="s">
        <v>24</v>
      </c>
    </row>
    <row r="243" spans="1:7" s="8" customFormat="1">
      <c r="A243" s="8" t="str">
        <f t="shared" si="3"/>
        <v>340107.400203</v>
      </c>
      <c r="B243" s="9">
        <v>400203</v>
      </c>
      <c r="C243" s="10" t="s">
        <v>137</v>
      </c>
      <c r="D243" s="15">
        <v>340107</v>
      </c>
      <c r="E243" s="6" t="s">
        <v>280</v>
      </c>
      <c r="F243" s="8" t="s">
        <v>2</v>
      </c>
      <c r="G243" s="8" t="s">
        <v>24</v>
      </c>
    </row>
    <row r="244" spans="1:7" s="8" customFormat="1">
      <c r="A244" s="8" t="str">
        <f t="shared" si="3"/>
        <v>340107.400214</v>
      </c>
      <c r="B244" s="9">
        <v>400214</v>
      </c>
      <c r="C244" s="10" t="s">
        <v>146</v>
      </c>
      <c r="D244" s="15">
        <v>340107</v>
      </c>
      <c r="E244" s="6" t="s">
        <v>280</v>
      </c>
      <c r="F244" s="8" t="s">
        <v>2</v>
      </c>
      <c r="G244" s="8" t="s">
        <v>24</v>
      </c>
    </row>
    <row r="245" spans="1:7" s="8" customFormat="1">
      <c r="A245" s="8" t="str">
        <f t="shared" si="3"/>
        <v>340107.400219</v>
      </c>
      <c r="B245" s="9">
        <v>400219</v>
      </c>
      <c r="C245" s="10" t="s">
        <v>138</v>
      </c>
      <c r="D245" s="15">
        <v>340107</v>
      </c>
      <c r="E245" s="6" t="s">
        <v>280</v>
      </c>
      <c r="F245" s="8" t="s">
        <v>2</v>
      </c>
      <c r="G245" s="8" t="s">
        <v>24</v>
      </c>
    </row>
    <row r="246" spans="1:7" s="8" customFormat="1">
      <c r="A246" s="8" t="str">
        <f t="shared" si="3"/>
        <v>340107.400220</v>
      </c>
      <c r="B246" s="9">
        <v>400220</v>
      </c>
      <c r="C246" s="10" t="s">
        <v>139</v>
      </c>
      <c r="D246" s="15">
        <v>340107</v>
      </c>
      <c r="E246" s="6" t="s">
        <v>280</v>
      </c>
      <c r="F246" s="8" t="s">
        <v>2</v>
      </c>
      <c r="G246" s="8" t="s">
        <v>24</v>
      </c>
    </row>
    <row r="247" spans="1:7" s="8" customFormat="1">
      <c r="A247" s="8" t="str">
        <f t="shared" si="3"/>
        <v>340107.400221</v>
      </c>
      <c r="B247" s="9">
        <v>400221</v>
      </c>
      <c r="C247" s="10" t="s">
        <v>140</v>
      </c>
      <c r="D247" s="15">
        <v>340107</v>
      </c>
      <c r="E247" s="6" t="s">
        <v>280</v>
      </c>
      <c r="F247" s="8" t="s">
        <v>2</v>
      </c>
      <c r="G247" s="8" t="s">
        <v>24</v>
      </c>
    </row>
    <row r="248" spans="1:7" s="8" customFormat="1">
      <c r="A248" s="7" t="str">
        <f t="shared" si="3"/>
        <v>340201.400003</v>
      </c>
      <c r="B248" s="7">
        <v>400003</v>
      </c>
      <c r="C248" s="7" t="s">
        <v>83</v>
      </c>
      <c r="D248" s="7">
        <v>340201</v>
      </c>
      <c r="E248" s="6" t="s">
        <v>275</v>
      </c>
      <c r="F248" s="7" t="s">
        <v>1</v>
      </c>
      <c r="G248" s="7" t="s">
        <v>22</v>
      </c>
    </row>
    <row r="249" spans="1:7" s="8" customFormat="1">
      <c r="A249" s="7" t="str">
        <f t="shared" si="3"/>
        <v>340201.400004</v>
      </c>
      <c r="B249" s="7">
        <v>400004</v>
      </c>
      <c r="C249" s="7" t="s">
        <v>128</v>
      </c>
      <c r="D249" s="7">
        <v>340201</v>
      </c>
      <c r="E249" s="6" t="s">
        <v>275</v>
      </c>
      <c r="F249" s="7" t="s">
        <v>1</v>
      </c>
      <c r="G249" s="7" t="s">
        <v>22</v>
      </c>
    </row>
    <row r="250" spans="1:7" s="8" customFormat="1">
      <c r="A250" s="7" t="str">
        <f t="shared" si="3"/>
        <v>340201.400005</v>
      </c>
      <c r="B250" s="7">
        <v>400005</v>
      </c>
      <c r="C250" s="7" t="s">
        <v>129</v>
      </c>
      <c r="D250" s="7">
        <v>340201</v>
      </c>
      <c r="E250" s="6" t="s">
        <v>275</v>
      </c>
      <c r="F250" s="7" t="s">
        <v>1</v>
      </c>
      <c r="G250" s="7" t="s">
        <v>22</v>
      </c>
    </row>
    <row r="251" spans="1:7" s="8" customFormat="1">
      <c r="A251" s="7" t="str">
        <f t="shared" si="3"/>
        <v>340201.400006</v>
      </c>
      <c r="B251" s="7">
        <v>400006</v>
      </c>
      <c r="C251" s="7" t="s">
        <v>130</v>
      </c>
      <c r="D251" s="7">
        <v>340201</v>
      </c>
      <c r="E251" s="6" t="s">
        <v>275</v>
      </c>
      <c r="F251" s="7" t="s">
        <v>1</v>
      </c>
      <c r="G251" s="7" t="s">
        <v>22</v>
      </c>
    </row>
    <row r="252" spans="1:7" s="8" customFormat="1">
      <c r="A252" s="7" t="str">
        <f t="shared" si="3"/>
        <v>340201.400007</v>
      </c>
      <c r="B252" s="7">
        <v>400007</v>
      </c>
      <c r="C252" s="7" t="s">
        <v>131</v>
      </c>
      <c r="D252" s="7">
        <v>340201</v>
      </c>
      <c r="E252" s="6" t="s">
        <v>275</v>
      </c>
      <c r="F252" s="7" t="s">
        <v>1</v>
      </c>
      <c r="G252" s="7" t="s">
        <v>22</v>
      </c>
    </row>
    <row r="253" spans="1:7" s="8" customFormat="1">
      <c r="A253" s="7" t="str">
        <f t="shared" si="3"/>
        <v>340201.400010</v>
      </c>
      <c r="B253" s="7">
        <v>400010</v>
      </c>
      <c r="C253" s="7" t="s">
        <v>132</v>
      </c>
      <c r="D253" s="7">
        <v>340201</v>
      </c>
      <c r="E253" s="6" t="s">
        <v>275</v>
      </c>
      <c r="F253" s="7" t="s">
        <v>1</v>
      </c>
      <c r="G253" s="7" t="s">
        <v>22</v>
      </c>
    </row>
    <row r="254" spans="1:7" s="8" customFormat="1">
      <c r="A254" s="7" t="str">
        <f t="shared" si="3"/>
        <v>340201.400011</v>
      </c>
      <c r="B254" s="7">
        <v>400011</v>
      </c>
      <c r="C254" s="7" t="s">
        <v>133</v>
      </c>
      <c r="D254" s="7">
        <v>340201</v>
      </c>
      <c r="E254" s="6" t="s">
        <v>275</v>
      </c>
      <c r="F254" s="7" t="s">
        <v>356</v>
      </c>
      <c r="G254" s="7" t="s">
        <v>22</v>
      </c>
    </row>
    <row r="255" spans="1:7" s="8" customFormat="1">
      <c r="A255" s="7" t="str">
        <f t="shared" si="3"/>
        <v>340201.400012</v>
      </c>
      <c r="B255" s="7">
        <v>400012</v>
      </c>
      <c r="C255" s="7" t="s">
        <v>134</v>
      </c>
      <c r="D255" s="7">
        <v>340201</v>
      </c>
      <c r="E255" s="6" t="s">
        <v>275</v>
      </c>
      <c r="F255" s="7" t="s">
        <v>1</v>
      </c>
      <c r="G255" s="7" t="s">
        <v>22</v>
      </c>
    </row>
    <row r="256" spans="1:7" s="8" customFormat="1">
      <c r="A256" s="7" t="str">
        <f t="shared" si="3"/>
        <v>340201.400013</v>
      </c>
      <c r="B256" s="7">
        <v>400013</v>
      </c>
      <c r="C256" s="7" t="s">
        <v>135</v>
      </c>
      <c r="D256" s="7">
        <v>340201</v>
      </c>
      <c r="E256" s="6" t="s">
        <v>275</v>
      </c>
      <c r="F256" s="7" t="s">
        <v>1</v>
      </c>
      <c r="G256" s="7" t="s">
        <v>22</v>
      </c>
    </row>
    <row r="257" spans="1:7" s="8" customFormat="1">
      <c r="A257" s="7" t="str">
        <f t="shared" si="3"/>
        <v>340201.400014</v>
      </c>
      <c r="B257" s="7">
        <v>400014</v>
      </c>
      <c r="C257" s="7" t="s">
        <v>84</v>
      </c>
      <c r="D257" s="7">
        <v>340201</v>
      </c>
      <c r="E257" s="6" t="s">
        <v>275</v>
      </c>
      <c r="F257" s="7" t="s">
        <v>1</v>
      </c>
      <c r="G257" s="7" t="s">
        <v>22</v>
      </c>
    </row>
    <row r="258" spans="1:7" s="8" customFormat="1">
      <c r="A258" s="7" t="str">
        <f t="shared" ref="A258:A321" si="4">CONCATENATE(D258,".",B258)</f>
        <v>340201.400015</v>
      </c>
      <c r="B258" s="7">
        <v>400015</v>
      </c>
      <c r="C258" s="7" t="s">
        <v>85</v>
      </c>
      <c r="D258" s="7">
        <v>340201</v>
      </c>
      <c r="E258" s="6" t="s">
        <v>275</v>
      </c>
      <c r="F258" s="7" t="s">
        <v>1</v>
      </c>
      <c r="G258" s="7" t="s">
        <v>22</v>
      </c>
    </row>
    <row r="259" spans="1:7" s="8" customFormat="1">
      <c r="A259" s="7" t="str">
        <f t="shared" si="4"/>
        <v>340201.400016</v>
      </c>
      <c r="B259" s="7">
        <v>400016</v>
      </c>
      <c r="C259" s="7" t="s">
        <v>86</v>
      </c>
      <c r="D259" s="7">
        <v>340201</v>
      </c>
      <c r="E259" s="6" t="s">
        <v>275</v>
      </c>
      <c r="F259" s="7" t="s">
        <v>1</v>
      </c>
      <c r="G259" s="7" t="s">
        <v>22</v>
      </c>
    </row>
    <row r="260" spans="1:7" s="8" customFormat="1">
      <c r="A260" s="7" t="str">
        <f t="shared" si="4"/>
        <v>340201.400017</v>
      </c>
      <c r="B260" s="7">
        <v>400017</v>
      </c>
      <c r="C260" s="7" t="s">
        <v>87</v>
      </c>
      <c r="D260" s="7">
        <v>340201</v>
      </c>
      <c r="E260" s="6" t="s">
        <v>275</v>
      </c>
      <c r="F260" s="7" t="s">
        <v>1</v>
      </c>
      <c r="G260" s="7" t="s">
        <v>22</v>
      </c>
    </row>
    <row r="261" spans="1:7" s="8" customFormat="1">
      <c r="A261" s="7" t="str">
        <f t="shared" si="4"/>
        <v>340201.400020</v>
      </c>
      <c r="B261" s="7">
        <v>400020</v>
      </c>
      <c r="C261" s="7" t="s">
        <v>88</v>
      </c>
      <c r="D261" s="7">
        <v>340201</v>
      </c>
      <c r="E261" s="6" t="s">
        <v>275</v>
      </c>
      <c r="F261" s="7" t="s">
        <v>1</v>
      </c>
      <c r="G261" s="7" t="s">
        <v>22</v>
      </c>
    </row>
    <row r="262" spans="1:7" s="8" customFormat="1">
      <c r="A262" s="7" t="str">
        <f t="shared" si="4"/>
        <v>340201.400021</v>
      </c>
      <c r="B262" s="7">
        <v>400021</v>
      </c>
      <c r="C262" s="7" t="s">
        <v>89</v>
      </c>
      <c r="D262" s="7">
        <v>340201</v>
      </c>
      <c r="E262" s="6" t="s">
        <v>275</v>
      </c>
      <c r="F262" s="7" t="s">
        <v>1</v>
      </c>
      <c r="G262" s="7" t="s">
        <v>22</v>
      </c>
    </row>
    <row r="263" spans="1:7" s="8" customFormat="1">
      <c r="A263" s="7" t="str">
        <f t="shared" si="4"/>
        <v>340201.400022</v>
      </c>
      <c r="B263" s="7">
        <v>400022</v>
      </c>
      <c r="C263" s="7" t="s">
        <v>143</v>
      </c>
      <c r="D263" s="7">
        <v>340201</v>
      </c>
      <c r="E263" s="6" t="s">
        <v>275</v>
      </c>
      <c r="F263" s="7" t="s">
        <v>1</v>
      </c>
      <c r="G263" s="7" t="s">
        <v>22</v>
      </c>
    </row>
    <row r="264" spans="1:7" s="8" customFormat="1">
      <c r="A264" s="7" t="str">
        <f t="shared" si="4"/>
        <v>340201.400024</v>
      </c>
      <c r="B264" s="7">
        <v>400024</v>
      </c>
      <c r="C264" s="7" t="s">
        <v>144</v>
      </c>
      <c r="D264" s="7">
        <v>340201</v>
      </c>
      <c r="E264" s="6" t="s">
        <v>275</v>
      </c>
      <c r="F264" s="7" t="s">
        <v>1</v>
      </c>
      <c r="G264" s="7" t="s">
        <v>22</v>
      </c>
    </row>
    <row r="265" spans="1:7" s="8" customFormat="1">
      <c r="A265" s="7" t="str">
        <f t="shared" si="4"/>
        <v>340201.400025</v>
      </c>
      <c r="B265" s="7">
        <v>400025</v>
      </c>
      <c r="C265" s="7" t="s">
        <v>147</v>
      </c>
      <c r="D265" s="7">
        <v>340201</v>
      </c>
      <c r="E265" s="6" t="s">
        <v>275</v>
      </c>
      <c r="F265" s="7" t="s">
        <v>1</v>
      </c>
      <c r="G265" s="7" t="s">
        <v>22</v>
      </c>
    </row>
    <row r="266" spans="1:7" s="8" customFormat="1">
      <c r="A266" s="7" t="str">
        <f t="shared" si="4"/>
        <v>340201.400026</v>
      </c>
      <c r="B266" s="7">
        <v>400026</v>
      </c>
      <c r="C266" s="7" t="s">
        <v>148</v>
      </c>
      <c r="D266" s="7">
        <v>340201</v>
      </c>
      <c r="E266" s="6" t="s">
        <v>275</v>
      </c>
      <c r="F266" s="7" t="s">
        <v>1</v>
      </c>
      <c r="G266" s="7" t="s">
        <v>22</v>
      </c>
    </row>
    <row r="267" spans="1:7" s="8" customFormat="1">
      <c r="A267" s="7" t="str">
        <f t="shared" si="4"/>
        <v>340201.400027</v>
      </c>
      <c r="B267" s="7">
        <v>400027</v>
      </c>
      <c r="C267" s="7" t="s">
        <v>149</v>
      </c>
      <c r="D267" s="7">
        <v>340201</v>
      </c>
      <c r="E267" s="6" t="s">
        <v>275</v>
      </c>
      <c r="F267" s="7" t="s">
        <v>1</v>
      </c>
      <c r="G267" s="7" t="s">
        <v>22</v>
      </c>
    </row>
    <row r="268" spans="1:7" s="8" customFormat="1">
      <c r="A268" s="7" t="str">
        <f t="shared" si="4"/>
        <v>340201.400028</v>
      </c>
      <c r="B268" s="7">
        <v>400028</v>
      </c>
      <c r="C268" s="7" t="s">
        <v>150</v>
      </c>
      <c r="D268" s="7">
        <v>340201</v>
      </c>
      <c r="E268" s="6" t="s">
        <v>275</v>
      </c>
      <c r="F268" s="7" t="s">
        <v>1</v>
      </c>
      <c r="G268" s="7" t="s">
        <v>22</v>
      </c>
    </row>
    <row r="269" spans="1:7" s="8" customFormat="1">
      <c r="A269" s="7" t="str">
        <f t="shared" si="4"/>
        <v>340201.400029</v>
      </c>
      <c r="B269" s="7">
        <v>400029</v>
      </c>
      <c r="C269" s="7" t="s">
        <v>151</v>
      </c>
      <c r="D269" s="7">
        <v>340201</v>
      </c>
      <c r="E269" s="6" t="s">
        <v>275</v>
      </c>
      <c r="F269" s="7" t="s">
        <v>1</v>
      </c>
      <c r="G269" s="7" t="s">
        <v>22</v>
      </c>
    </row>
    <row r="270" spans="1:7" s="8" customFormat="1">
      <c r="A270" s="7" t="str">
        <f t="shared" si="4"/>
        <v>340201.400030</v>
      </c>
      <c r="B270" s="7">
        <v>400030</v>
      </c>
      <c r="C270" s="7" t="s">
        <v>152</v>
      </c>
      <c r="D270" s="7">
        <v>340201</v>
      </c>
      <c r="E270" s="6" t="s">
        <v>275</v>
      </c>
      <c r="F270" s="7" t="s">
        <v>1</v>
      </c>
      <c r="G270" s="7" t="s">
        <v>22</v>
      </c>
    </row>
    <row r="271" spans="1:7" s="8" customFormat="1">
      <c r="A271" s="7" t="str">
        <f t="shared" si="4"/>
        <v>340201.400175</v>
      </c>
      <c r="B271" s="7">
        <v>400175</v>
      </c>
      <c r="C271" s="7" t="s">
        <v>141</v>
      </c>
      <c r="D271" s="7">
        <v>340201</v>
      </c>
      <c r="E271" s="6" t="s">
        <v>275</v>
      </c>
      <c r="F271" s="7" t="s">
        <v>1</v>
      </c>
      <c r="G271" s="7" t="s">
        <v>22</v>
      </c>
    </row>
    <row r="272" spans="1:7" s="8" customFormat="1">
      <c r="A272" s="7" t="str">
        <f t="shared" si="4"/>
        <v>340201.400176</v>
      </c>
      <c r="B272" s="7">
        <v>400176</v>
      </c>
      <c r="C272" s="7" t="s">
        <v>142</v>
      </c>
      <c r="D272" s="7">
        <v>340201</v>
      </c>
      <c r="E272" s="6" t="s">
        <v>275</v>
      </c>
      <c r="F272" s="7" t="s">
        <v>1</v>
      </c>
      <c r="G272" s="7" t="s">
        <v>22</v>
      </c>
    </row>
    <row r="273" spans="1:7" s="8" customFormat="1">
      <c r="A273" s="7" t="str">
        <f t="shared" si="4"/>
        <v>340201.400177</v>
      </c>
      <c r="B273" s="7">
        <v>400177</v>
      </c>
      <c r="C273" s="7" t="s">
        <v>145</v>
      </c>
      <c r="D273" s="7">
        <v>340201</v>
      </c>
      <c r="E273" s="6" t="s">
        <v>275</v>
      </c>
      <c r="F273" s="7" t="s">
        <v>1</v>
      </c>
      <c r="G273" s="7" t="s">
        <v>22</v>
      </c>
    </row>
    <row r="274" spans="1:7" s="8" customFormat="1">
      <c r="A274" s="7" t="str">
        <f t="shared" si="4"/>
        <v>340201.400178</v>
      </c>
      <c r="B274" s="7">
        <v>400178</v>
      </c>
      <c r="C274" s="7" t="s">
        <v>153</v>
      </c>
      <c r="D274" s="7">
        <v>340201</v>
      </c>
      <c r="E274" s="6" t="s">
        <v>275</v>
      </c>
      <c r="F274" s="7" t="s">
        <v>1</v>
      </c>
      <c r="G274" s="7" t="s">
        <v>22</v>
      </c>
    </row>
    <row r="275" spans="1:7" s="8" customFormat="1">
      <c r="A275" s="7" t="str">
        <f t="shared" si="4"/>
        <v>340201.400179</v>
      </c>
      <c r="B275" s="7">
        <v>400179</v>
      </c>
      <c r="C275" s="7" t="s">
        <v>155</v>
      </c>
      <c r="D275" s="7">
        <v>340201</v>
      </c>
      <c r="E275" s="6" t="s">
        <v>275</v>
      </c>
      <c r="F275" s="7" t="s">
        <v>1</v>
      </c>
      <c r="G275" s="7" t="s">
        <v>22</v>
      </c>
    </row>
    <row r="276" spans="1:7" s="8" customFormat="1">
      <c r="A276" s="7" t="str">
        <f t="shared" si="4"/>
        <v>340201.400180</v>
      </c>
      <c r="B276" s="7">
        <v>400180</v>
      </c>
      <c r="C276" s="7" t="s">
        <v>154</v>
      </c>
      <c r="D276" s="7">
        <v>340201</v>
      </c>
      <c r="E276" s="6" t="s">
        <v>275</v>
      </c>
      <c r="F276" s="7" t="s">
        <v>1</v>
      </c>
      <c r="G276" s="7" t="s">
        <v>22</v>
      </c>
    </row>
    <row r="277" spans="1:7" s="8" customFormat="1">
      <c r="A277" s="7" t="str">
        <f t="shared" si="4"/>
        <v>340201.400202</v>
      </c>
      <c r="B277" s="7">
        <v>400202</v>
      </c>
      <c r="C277" s="7" t="s">
        <v>136</v>
      </c>
      <c r="D277" s="7">
        <v>340201</v>
      </c>
      <c r="E277" s="6" t="s">
        <v>275</v>
      </c>
      <c r="F277" s="7" t="s">
        <v>1</v>
      </c>
      <c r="G277" s="7" t="s">
        <v>22</v>
      </c>
    </row>
    <row r="278" spans="1:7" s="8" customFormat="1">
      <c r="A278" s="7" t="str">
        <f t="shared" si="4"/>
        <v>340201.400203</v>
      </c>
      <c r="B278" s="7">
        <v>400203</v>
      </c>
      <c r="C278" s="7" t="s">
        <v>137</v>
      </c>
      <c r="D278" s="7">
        <v>340201</v>
      </c>
      <c r="E278" s="6" t="s">
        <v>275</v>
      </c>
      <c r="F278" s="7" t="s">
        <v>1</v>
      </c>
      <c r="G278" s="7" t="s">
        <v>22</v>
      </c>
    </row>
    <row r="279" spans="1:7" s="8" customFormat="1">
      <c r="A279" s="7" t="str">
        <f t="shared" si="4"/>
        <v>340201.400214</v>
      </c>
      <c r="B279" s="7">
        <v>400214</v>
      </c>
      <c r="C279" s="7" t="s">
        <v>146</v>
      </c>
      <c r="D279" s="7">
        <v>340201</v>
      </c>
      <c r="E279" s="6" t="s">
        <v>275</v>
      </c>
      <c r="F279" s="7" t="s">
        <v>1</v>
      </c>
      <c r="G279" s="7" t="s">
        <v>22</v>
      </c>
    </row>
    <row r="280" spans="1:7" s="8" customFormat="1">
      <c r="A280" s="7" t="str">
        <f t="shared" si="4"/>
        <v>340201.400219</v>
      </c>
      <c r="B280" s="7">
        <v>400219</v>
      </c>
      <c r="C280" s="7" t="s">
        <v>138</v>
      </c>
      <c r="D280" s="7">
        <v>340201</v>
      </c>
      <c r="E280" s="6" t="s">
        <v>275</v>
      </c>
      <c r="F280" s="7" t="s">
        <v>1</v>
      </c>
      <c r="G280" s="7" t="s">
        <v>22</v>
      </c>
    </row>
    <row r="281" spans="1:7" s="8" customFormat="1">
      <c r="A281" s="7" t="str">
        <f t="shared" si="4"/>
        <v>340201.400220</v>
      </c>
      <c r="B281" s="7">
        <v>400220</v>
      </c>
      <c r="C281" s="7" t="s">
        <v>139</v>
      </c>
      <c r="D281" s="7">
        <v>340201</v>
      </c>
      <c r="E281" s="6" t="s">
        <v>275</v>
      </c>
      <c r="F281" s="7" t="s">
        <v>1</v>
      </c>
      <c r="G281" s="7" t="s">
        <v>22</v>
      </c>
    </row>
    <row r="282" spans="1:7" s="8" customFormat="1">
      <c r="A282" s="7" t="str">
        <f t="shared" si="4"/>
        <v>340201.400221</v>
      </c>
      <c r="B282" s="7">
        <v>400221</v>
      </c>
      <c r="C282" s="7" t="s">
        <v>140</v>
      </c>
      <c r="D282" s="7">
        <v>340201</v>
      </c>
      <c r="E282" s="6" t="s">
        <v>275</v>
      </c>
      <c r="F282" s="7" t="s">
        <v>1</v>
      </c>
      <c r="G282" s="7" t="s">
        <v>22</v>
      </c>
    </row>
    <row r="283" spans="1:7" s="8" customFormat="1">
      <c r="A283" s="11" t="str">
        <f t="shared" si="4"/>
        <v>340202.400003</v>
      </c>
      <c r="B283" s="11">
        <v>400003</v>
      </c>
      <c r="C283" s="12" t="s">
        <v>83</v>
      </c>
      <c r="D283" s="15">
        <v>340202</v>
      </c>
      <c r="E283" s="6" t="s">
        <v>281</v>
      </c>
      <c r="F283" s="15" t="s">
        <v>2</v>
      </c>
      <c r="G283" s="15" t="s">
        <v>24</v>
      </c>
    </row>
    <row r="284" spans="1:7" s="8" customFormat="1">
      <c r="A284" s="8" t="str">
        <f t="shared" si="4"/>
        <v>340202.400004</v>
      </c>
      <c r="B284" s="9">
        <v>400004</v>
      </c>
      <c r="C284" s="10" t="s">
        <v>128</v>
      </c>
      <c r="D284" s="8">
        <v>340202</v>
      </c>
      <c r="E284" s="6" t="s">
        <v>281</v>
      </c>
      <c r="F284" s="8" t="s">
        <v>2</v>
      </c>
      <c r="G284" s="8" t="s">
        <v>24</v>
      </c>
    </row>
    <row r="285" spans="1:7" s="8" customFormat="1">
      <c r="A285" s="8" t="str">
        <f t="shared" si="4"/>
        <v>340202.400005</v>
      </c>
      <c r="B285" s="9">
        <v>400005</v>
      </c>
      <c r="C285" s="10" t="s">
        <v>129</v>
      </c>
      <c r="D285" s="8">
        <v>340202</v>
      </c>
      <c r="E285" s="6" t="s">
        <v>281</v>
      </c>
      <c r="F285" s="8" t="s">
        <v>2</v>
      </c>
      <c r="G285" s="8" t="s">
        <v>24</v>
      </c>
    </row>
    <row r="286" spans="1:7" s="8" customFormat="1">
      <c r="A286" s="8" t="str">
        <f t="shared" si="4"/>
        <v>340202.400006</v>
      </c>
      <c r="B286" s="9">
        <v>400006</v>
      </c>
      <c r="C286" s="10" t="s">
        <v>130</v>
      </c>
      <c r="D286" s="8">
        <v>340202</v>
      </c>
      <c r="E286" s="6" t="s">
        <v>281</v>
      </c>
      <c r="F286" s="8" t="s">
        <v>2</v>
      </c>
      <c r="G286" s="8" t="s">
        <v>24</v>
      </c>
    </row>
    <row r="287" spans="1:7" s="8" customFormat="1">
      <c r="A287" s="8" t="str">
        <f t="shared" si="4"/>
        <v>340202.400007</v>
      </c>
      <c r="B287" s="9">
        <v>400007</v>
      </c>
      <c r="C287" s="10" t="s">
        <v>131</v>
      </c>
      <c r="D287" s="8">
        <v>340202</v>
      </c>
      <c r="E287" s="6" t="s">
        <v>281</v>
      </c>
      <c r="F287" s="8" t="s">
        <v>2</v>
      </c>
      <c r="G287" s="8" t="s">
        <v>24</v>
      </c>
    </row>
    <row r="288" spans="1:7" s="8" customFormat="1">
      <c r="A288" s="8" t="str">
        <f t="shared" si="4"/>
        <v>340202.400010</v>
      </c>
      <c r="B288" s="9">
        <v>400010</v>
      </c>
      <c r="C288" s="10" t="s">
        <v>132</v>
      </c>
      <c r="D288" s="8">
        <v>340202</v>
      </c>
      <c r="E288" s="6" t="s">
        <v>281</v>
      </c>
      <c r="F288" s="8" t="s">
        <v>2</v>
      </c>
      <c r="G288" s="8" t="s">
        <v>24</v>
      </c>
    </row>
    <row r="289" spans="1:7" s="8" customFormat="1">
      <c r="A289" s="8" t="str">
        <f t="shared" si="4"/>
        <v>340202.400011</v>
      </c>
      <c r="B289" s="9">
        <v>400011</v>
      </c>
      <c r="C289" s="10" t="s">
        <v>133</v>
      </c>
      <c r="D289" s="8">
        <v>340202</v>
      </c>
      <c r="E289" s="6" t="s">
        <v>281</v>
      </c>
      <c r="F289" s="7" t="s">
        <v>356</v>
      </c>
      <c r="G289" s="8" t="s">
        <v>24</v>
      </c>
    </row>
    <row r="290" spans="1:7" s="8" customFormat="1">
      <c r="A290" s="8" t="str">
        <f t="shared" si="4"/>
        <v>340202.400012</v>
      </c>
      <c r="B290" s="9">
        <v>400012</v>
      </c>
      <c r="C290" s="10" t="s">
        <v>134</v>
      </c>
      <c r="D290" s="8">
        <v>340202</v>
      </c>
      <c r="E290" s="6" t="s">
        <v>281</v>
      </c>
      <c r="F290" s="8" t="s">
        <v>2</v>
      </c>
      <c r="G290" s="8" t="s">
        <v>24</v>
      </c>
    </row>
    <row r="291" spans="1:7" s="8" customFormat="1">
      <c r="A291" s="8" t="str">
        <f t="shared" si="4"/>
        <v>340202.400013</v>
      </c>
      <c r="B291" s="9">
        <v>400013</v>
      </c>
      <c r="C291" s="10" t="s">
        <v>135</v>
      </c>
      <c r="D291" s="8">
        <v>340202</v>
      </c>
      <c r="E291" s="6" t="s">
        <v>281</v>
      </c>
      <c r="F291" s="8" t="s">
        <v>2</v>
      </c>
      <c r="G291" s="8" t="s">
        <v>24</v>
      </c>
    </row>
    <row r="292" spans="1:7" s="8" customFormat="1">
      <c r="A292" s="8" t="str">
        <f t="shared" si="4"/>
        <v>340202.400014</v>
      </c>
      <c r="B292" s="9">
        <v>400014</v>
      </c>
      <c r="C292" s="10" t="s">
        <v>84</v>
      </c>
      <c r="D292" s="8">
        <v>340202</v>
      </c>
      <c r="E292" s="6" t="s">
        <v>281</v>
      </c>
      <c r="F292" s="8" t="s">
        <v>2</v>
      </c>
      <c r="G292" s="8" t="s">
        <v>24</v>
      </c>
    </row>
    <row r="293" spans="1:7" s="8" customFormat="1">
      <c r="A293" s="8" t="str">
        <f t="shared" si="4"/>
        <v>340202.400015</v>
      </c>
      <c r="B293" s="9">
        <v>400015</v>
      </c>
      <c r="C293" s="10" t="s">
        <v>85</v>
      </c>
      <c r="D293" s="8">
        <v>340202</v>
      </c>
      <c r="E293" s="6" t="s">
        <v>281</v>
      </c>
      <c r="F293" s="8" t="s">
        <v>2</v>
      </c>
      <c r="G293" s="8" t="s">
        <v>24</v>
      </c>
    </row>
    <row r="294" spans="1:7" s="8" customFormat="1">
      <c r="A294" s="8" t="str">
        <f t="shared" si="4"/>
        <v>340202.400016</v>
      </c>
      <c r="B294" s="9">
        <v>400016</v>
      </c>
      <c r="C294" s="10" t="s">
        <v>86</v>
      </c>
      <c r="D294" s="8">
        <v>340202</v>
      </c>
      <c r="E294" s="6" t="s">
        <v>281</v>
      </c>
      <c r="F294" s="8" t="s">
        <v>2</v>
      </c>
      <c r="G294" s="8" t="s">
        <v>24</v>
      </c>
    </row>
    <row r="295" spans="1:7" s="8" customFormat="1">
      <c r="A295" s="8" t="str">
        <f t="shared" si="4"/>
        <v>340202.400017</v>
      </c>
      <c r="B295" s="9">
        <v>400017</v>
      </c>
      <c r="C295" s="10" t="s">
        <v>87</v>
      </c>
      <c r="D295" s="8">
        <v>340202</v>
      </c>
      <c r="E295" s="6" t="s">
        <v>281</v>
      </c>
      <c r="F295" s="8" t="s">
        <v>2</v>
      </c>
      <c r="G295" s="8" t="s">
        <v>24</v>
      </c>
    </row>
    <row r="296" spans="1:7" s="8" customFormat="1">
      <c r="A296" s="8" t="str">
        <f t="shared" si="4"/>
        <v>340202.400020</v>
      </c>
      <c r="B296" s="9">
        <v>400020</v>
      </c>
      <c r="C296" s="10" t="s">
        <v>88</v>
      </c>
      <c r="D296" s="8">
        <v>340202</v>
      </c>
      <c r="E296" s="6" t="s">
        <v>281</v>
      </c>
      <c r="F296" s="8" t="s">
        <v>2</v>
      </c>
      <c r="G296" s="8" t="s">
        <v>24</v>
      </c>
    </row>
    <row r="297" spans="1:7" s="8" customFormat="1">
      <c r="A297" s="8" t="str">
        <f t="shared" si="4"/>
        <v>340202.400021</v>
      </c>
      <c r="B297" s="9">
        <v>400021</v>
      </c>
      <c r="C297" s="10" t="s">
        <v>89</v>
      </c>
      <c r="D297" s="8">
        <v>340202</v>
      </c>
      <c r="E297" s="6" t="s">
        <v>281</v>
      </c>
      <c r="F297" s="8" t="s">
        <v>2</v>
      </c>
      <c r="G297" s="8" t="s">
        <v>24</v>
      </c>
    </row>
    <row r="298" spans="1:7" s="8" customFormat="1">
      <c r="A298" s="8" t="str">
        <f t="shared" si="4"/>
        <v>340202.400022</v>
      </c>
      <c r="B298" s="9">
        <v>400022</v>
      </c>
      <c r="C298" s="10" t="s">
        <v>143</v>
      </c>
      <c r="D298" s="8">
        <v>340202</v>
      </c>
      <c r="E298" s="6" t="s">
        <v>281</v>
      </c>
      <c r="F298" s="8" t="s">
        <v>2</v>
      </c>
      <c r="G298" s="8" t="s">
        <v>24</v>
      </c>
    </row>
    <row r="299" spans="1:7" s="8" customFormat="1">
      <c r="A299" s="8" t="str">
        <f t="shared" si="4"/>
        <v>340202.400024</v>
      </c>
      <c r="B299" s="9">
        <v>400024</v>
      </c>
      <c r="C299" s="10" t="s">
        <v>144</v>
      </c>
      <c r="D299" s="8">
        <v>340202</v>
      </c>
      <c r="E299" s="6" t="s">
        <v>281</v>
      </c>
      <c r="F299" s="8" t="s">
        <v>2</v>
      </c>
      <c r="G299" s="8" t="s">
        <v>24</v>
      </c>
    </row>
    <row r="300" spans="1:7" s="8" customFormat="1">
      <c r="A300" s="8" t="str">
        <f t="shared" si="4"/>
        <v>340202.400025</v>
      </c>
      <c r="B300" s="9">
        <v>400025</v>
      </c>
      <c r="C300" s="10" t="s">
        <v>147</v>
      </c>
      <c r="D300" s="8">
        <v>340202</v>
      </c>
      <c r="E300" s="6" t="s">
        <v>281</v>
      </c>
      <c r="F300" s="8" t="s">
        <v>2</v>
      </c>
      <c r="G300" s="8" t="s">
        <v>24</v>
      </c>
    </row>
    <row r="301" spans="1:7" s="8" customFormat="1">
      <c r="A301" s="8" t="str">
        <f t="shared" si="4"/>
        <v>340202.400026</v>
      </c>
      <c r="B301" s="9">
        <v>400026</v>
      </c>
      <c r="C301" s="10" t="s">
        <v>148</v>
      </c>
      <c r="D301" s="8">
        <v>340202</v>
      </c>
      <c r="E301" s="6" t="s">
        <v>281</v>
      </c>
      <c r="F301" s="8" t="s">
        <v>2</v>
      </c>
      <c r="G301" s="8" t="s">
        <v>24</v>
      </c>
    </row>
    <row r="302" spans="1:7" s="8" customFormat="1">
      <c r="A302" s="8" t="str">
        <f t="shared" si="4"/>
        <v>340202.400027</v>
      </c>
      <c r="B302" s="9">
        <v>400027</v>
      </c>
      <c r="C302" s="10" t="s">
        <v>149</v>
      </c>
      <c r="D302" s="8">
        <v>340202</v>
      </c>
      <c r="E302" s="6" t="s">
        <v>281</v>
      </c>
      <c r="F302" s="8" t="s">
        <v>2</v>
      </c>
      <c r="G302" s="8" t="s">
        <v>24</v>
      </c>
    </row>
    <row r="303" spans="1:7" s="8" customFormat="1">
      <c r="A303" s="8" t="str">
        <f t="shared" si="4"/>
        <v>340202.400028</v>
      </c>
      <c r="B303" s="9">
        <v>400028</v>
      </c>
      <c r="C303" s="10" t="s">
        <v>150</v>
      </c>
      <c r="D303" s="8">
        <v>340202</v>
      </c>
      <c r="E303" s="6" t="s">
        <v>281</v>
      </c>
      <c r="F303" s="8" t="s">
        <v>2</v>
      </c>
      <c r="G303" s="8" t="s">
        <v>24</v>
      </c>
    </row>
    <row r="304" spans="1:7" s="8" customFormat="1">
      <c r="A304" s="8" t="str">
        <f t="shared" si="4"/>
        <v>340202.400029</v>
      </c>
      <c r="B304" s="9">
        <v>400029</v>
      </c>
      <c r="C304" s="10" t="s">
        <v>151</v>
      </c>
      <c r="D304" s="8">
        <v>340202</v>
      </c>
      <c r="E304" s="6" t="s">
        <v>281</v>
      </c>
      <c r="F304" s="8" t="s">
        <v>2</v>
      </c>
      <c r="G304" s="8" t="s">
        <v>24</v>
      </c>
    </row>
    <row r="305" spans="1:7" s="8" customFormat="1">
      <c r="A305" s="8" t="str">
        <f t="shared" si="4"/>
        <v>340202.400030</v>
      </c>
      <c r="B305" s="9">
        <v>400030</v>
      </c>
      <c r="C305" s="10" t="s">
        <v>152</v>
      </c>
      <c r="D305" s="8">
        <v>340202</v>
      </c>
      <c r="E305" s="6" t="s">
        <v>281</v>
      </c>
      <c r="F305" s="8" t="s">
        <v>2</v>
      </c>
      <c r="G305" s="8" t="s">
        <v>24</v>
      </c>
    </row>
    <row r="306" spans="1:7" s="8" customFormat="1">
      <c r="A306" s="8" t="str">
        <f t="shared" si="4"/>
        <v>340202.400175</v>
      </c>
      <c r="B306" s="9">
        <v>400175</v>
      </c>
      <c r="C306" s="10" t="s">
        <v>141</v>
      </c>
      <c r="D306" s="8">
        <v>340202</v>
      </c>
      <c r="E306" s="6" t="s">
        <v>281</v>
      </c>
      <c r="F306" s="8" t="s">
        <v>2</v>
      </c>
      <c r="G306" s="8" t="s">
        <v>24</v>
      </c>
    </row>
    <row r="307" spans="1:7" s="8" customFormat="1">
      <c r="A307" s="8" t="str">
        <f t="shared" si="4"/>
        <v>340202.400176</v>
      </c>
      <c r="B307" s="9">
        <v>400176</v>
      </c>
      <c r="C307" s="10" t="s">
        <v>142</v>
      </c>
      <c r="D307" s="8">
        <v>340202</v>
      </c>
      <c r="E307" s="6" t="s">
        <v>281</v>
      </c>
      <c r="F307" s="8" t="s">
        <v>2</v>
      </c>
      <c r="G307" s="8" t="s">
        <v>24</v>
      </c>
    </row>
    <row r="308" spans="1:7" s="8" customFormat="1">
      <c r="A308" s="8" t="str">
        <f t="shared" si="4"/>
        <v>340202.400177</v>
      </c>
      <c r="B308" s="9">
        <v>400177</v>
      </c>
      <c r="C308" s="10" t="s">
        <v>145</v>
      </c>
      <c r="D308" s="8">
        <v>340202</v>
      </c>
      <c r="E308" s="6" t="s">
        <v>281</v>
      </c>
      <c r="F308" s="8" t="s">
        <v>2</v>
      </c>
      <c r="G308" s="8" t="s">
        <v>24</v>
      </c>
    </row>
    <row r="309" spans="1:7" s="8" customFormat="1">
      <c r="A309" s="8" t="str">
        <f t="shared" si="4"/>
        <v>340202.400178</v>
      </c>
      <c r="B309" s="9">
        <v>400178</v>
      </c>
      <c r="C309" s="10" t="s">
        <v>153</v>
      </c>
      <c r="D309" s="8">
        <v>340202</v>
      </c>
      <c r="E309" s="6" t="s">
        <v>281</v>
      </c>
      <c r="F309" s="8" t="s">
        <v>2</v>
      </c>
      <c r="G309" s="8" t="s">
        <v>24</v>
      </c>
    </row>
    <row r="310" spans="1:7" s="8" customFormat="1">
      <c r="A310" s="8" t="str">
        <f t="shared" si="4"/>
        <v>340202.400179</v>
      </c>
      <c r="B310" s="9">
        <v>400179</v>
      </c>
      <c r="C310" s="10" t="s">
        <v>155</v>
      </c>
      <c r="D310" s="8">
        <v>340202</v>
      </c>
      <c r="E310" s="6" t="s">
        <v>281</v>
      </c>
      <c r="F310" s="8" t="s">
        <v>2</v>
      </c>
      <c r="G310" s="8" t="s">
        <v>24</v>
      </c>
    </row>
    <row r="311" spans="1:7" s="8" customFormat="1">
      <c r="A311" s="13" t="str">
        <f t="shared" si="4"/>
        <v>340202.400180</v>
      </c>
      <c r="B311" s="13">
        <v>400180</v>
      </c>
      <c r="C311" s="14" t="s">
        <v>154</v>
      </c>
      <c r="D311" s="17">
        <v>340202</v>
      </c>
      <c r="E311" s="6" t="s">
        <v>281</v>
      </c>
      <c r="F311" s="17" t="s">
        <v>2</v>
      </c>
      <c r="G311" s="17" t="s">
        <v>24</v>
      </c>
    </row>
    <row r="312" spans="1:7" s="8" customFormat="1">
      <c r="A312" s="8" t="str">
        <f t="shared" si="4"/>
        <v>340202.400202</v>
      </c>
      <c r="B312" s="9">
        <v>400202</v>
      </c>
      <c r="C312" s="10" t="s">
        <v>136</v>
      </c>
      <c r="D312" s="8">
        <v>340202</v>
      </c>
      <c r="E312" s="6" t="s">
        <v>281</v>
      </c>
      <c r="F312" s="8" t="s">
        <v>2</v>
      </c>
      <c r="G312" s="8" t="s">
        <v>24</v>
      </c>
    </row>
    <row r="313" spans="1:7" s="8" customFormat="1">
      <c r="A313" s="8" t="str">
        <f t="shared" si="4"/>
        <v>340202.400203</v>
      </c>
      <c r="B313" s="9">
        <v>400203</v>
      </c>
      <c r="C313" s="10" t="s">
        <v>137</v>
      </c>
      <c r="D313" s="8">
        <v>340202</v>
      </c>
      <c r="E313" s="6" t="s">
        <v>281</v>
      </c>
      <c r="F313" s="8" t="s">
        <v>2</v>
      </c>
      <c r="G313" s="8" t="s">
        <v>24</v>
      </c>
    </row>
    <row r="314" spans="1:7" s="8" customFormat="1">
      <c r="A314" s="8" t="str">
        <f t="shared" si="4"/>
        <v>340202.400214</v>
      </c>
      <c r="B314" s="9">
        <v>400214</v>
      </c>
      <c r="C314" s="10" t="s">
        <v>146</v>
      </c>
      <c r="D314" s="8">
        <v>340202</v>
      </c>
      <c r="E314" s="6" t="s">
        <v>281</v>
      </c>
      <c r="F314" s="8" t="s">
        <v>2</v>
      </c>
      <c r="G314" s="8" t="s">
        <v>24</v>
      </c>
    </row>
    <row r="315" spans="1:7" s="8" customFormat="1">
      <c r="A315" s="8" t="str">
        <f t="shared" si="4"/>
        <v>340202.400219</v>
      </c>
      <c r="B315" s="9">
        <v>400219</v>
      </c>
      <c r="C315" s="10" t="s">
        <v>138</v>
      </c>
      <c r="D315" s="8">
        <v>340202</v>
      </c>
      <c r="E315" s="6" t="s">
        <v>281</v>
      </c>
      <c r="F315" s="8" t="s">
        <v>2</v>
      </c>
      <c r="G315" s="8" t="s">
        <v>24</v>
      </c>
    </row>
    <row r="316" spans="1:7" s="8" customFormat="1">
      <c r="A316" s="8" t="str">
        <f t="shared" si="4"/>
        <v>340202.400220</v>
      </c>
      <c r="B316" s="9">
        <v>400220</v>
      </c>
      <c r="C316" s="10" t="s">
        <v>139</v>
      </c>
      <c r="D316" s="8">
        <v>340202</v>
      </c>
      <c r="E316" s="6" t="s">
        <v>281</v>
      </c>
      <c r="F316" s="8" t="s">
        <v>2</v>
      </c>
      <c r="G316" s="8" t="s">
        <v>24</v>
      </c>
    </row>
    <row r="317" spans="1:7" s="8" customFormat="1">
      <c r="A317" s="8" t="str">
        <f t="shared" si="4"/>
        <v>340202.400221</v>
      </c>
      <c r="B317" s="9">
        <v>400221</v>
      </c>
      <c r="C317" s="10" t="s">
        <v>140</v>
      </c>
      <c r="D317" s="8">
        <v>340202</v>
      </c>
      <c r="E317" s="6" t="s">
        <v>281</v>
      </c>
      <c r="F317" s="8" t="s">
        <v>2</v>
      </c>
      <c r="G317" s="8" t="s">
        <v>24</v>
      </c>
    </row>
    <row r="318" spans="1:7" s="8" customFormat="1">
      <c r="A318" s="11" t="str">
        <f t="shared" si="4"/>
        <v>340203.400003</v>
      </c>
      <c r="B318" s="11">
        <v>400003</v>
      </c>
      <c r="C318" s="12" t="s">
        <v>83</v>
      </c>
      <c r="D318" s="15">
        <v>340203</v>
      </c>
      <c r="E318" s="6" t="s">
        <v>282</v>
      </c>
      <c r="F318" s="15" t="s">
        <v>2</v>
      </c>
      <c r="G318" s="15" t="s">
        <v>24</v>
      </c>
    </row>
    <row r="319" spans="1:7" s="8" customFormat="1">
      <c r="A319" s="8" t="str">
        <f t="shared" si="4"/>
        <v>340203.400004</v>
      </c>
      <c r="B319" s="9">
        <v>400004</v>
      </c>
      <c r="C319" s="10" t="s">
        <v>128</v>
      </c>
      <c r="D319" s="8">
        <v>340203</v>
      </c>
      <c r="E319" s="6" t="s">
        <v>282</v>
      </c>
      <c r="F319" s="8" t="s">
        <v>2</v>
      </c>
      <c r="G319" s="8" t="s">
        <v>24</v>
      </c>
    </row>
    <row r="320" spans="1:7" s="8" customFormat="1">
      <c r="A320" s="8" t="str">
        <f t="shared" si="4"/>
        <v>340203.400005</v>
      </c>
      <c r="B320" s="9">
        <v>400005</v>
      </c>
      <c r="C320" s="10" t="s">
        <v>129</v>
      </c>
      <c r="D320" s="8">
        <v>340203</v>
      </c>
      <c r="E320" s="6" t="s">
        <v>282</v>
      </c>
      <c r="F320" s="8" t="s">
        <v>2</v>
      </c>
      <c r="G320" s="8" t="s">
        <v>24</v>
      </c>
    </row>
    <row r="321" spans="1:7" s="8" customFormat="1">
      <c r="A321" s="8" t="str">
        <f t="shared" si="4"/>
        <v>340203.400006</v>
      </c>
      <c r="B321" s="9">
        <v>400006</v>
      </c>
      <c r="C321" s="10" t="s">
        <v>130</v>
      </c>
      <c r="D321" s="8">
        <v>340203</v>
      </c>
      <c r="E321" s="6" t="s">
        <v>282</v>
      </c>
      <c r="F321" s="8" t="s">
        <v>2</v>
      </c>
      <c r="G321" s="8" t="s">
        <v>24</v>
      </c>
    </row>
    <row r="322" spans="1:7" s="8" customFormat="1">
      <c r="A322" s="8" t="str">
        <f t="shared" ref="A322:A385" si="5">CONCATENATE(D322,".",B322)</f>
        <v>340203.400007</v>
      </c>
      <c r="B322" s="9">
        <v>400007</v>
      </c>
      <c r="C322" s="10" t="s">
        <v>131</v>
      </c>
      <c r="D322" s="8">
        <v>340203</v>
      </c>
      <c r="E322" s="6" t="s">
        <v>282</v>
      </c>
      <c r="F322" s="8" t="s">
        <v>2</v>
      </c>
      <c r="G322" s="8" t="s">
        <v>24</v>
      </c>
    </row>
    <row r="323" spans="1:7" s="8" customFormat="1">
      <c r="A323" s="8" t="str">
        <f t="shared" si="5"/>
        <v>340203.400010</v>
      </c>
      <c r="B323" s="9">
        <v>400010</v>
      </c>
      <c r="C323" s="10" t="s">
        <v>132</v>
      </c>
      <c r="D323" s="8">
        <v>340203</v>
      </c>
      <c r="E323" s="6" t="s">
        <v>282</v>
      </c>
      <c r="F323" s="8" t="s">
        <v>2</v>
      </c>
      <c r="G323" s="8" t="s">
        <v>24</v>
      </c>
    </row>
    <row r="324" spans="1:7" s="8" customFormat="1">
      <c r="A324" s="8" t="str">
        <f t="shared" si="5"/>
        <v>340203.400011</v>
      </c>
      <c r="B324" s="9">
        <v>400011</v>
      </c>
      <c r="C324" s="10" t="s">
        <v>133</v>
      </c>
      <c r="D324" s="8">
        <v>340203</v>
      </c>
      <c r="E324" s="6" t="s">
        <v>282</v>
      </c>
      <c r="F324" s="7" t="s">
        <v>356</v>
      </c>
      <c r="G324" s="8" t="s">
        <v>24</v>
      </c>
    </row>
    <row r="325" spans="1:7" s="8" customFormat="1">
      <c r="A325" s="8" t="str">
        <f t="shared" si="5"/>
        <v>340203.400012</v>
      </c>
      <c r="B325" s="9">
        <v>400012</v>
      </c>
      <c r="C325" s="10" t="s">
        <v>134</v>
      </c>
      <c r="D325" s="8">
        <v>340203</v>
      </c>
      <c r="E325" s="6" t="s">
        <v>282</v>
      </c>
      <c r="F325" s="8" t="s">
        <v>2</v>
      </c>
      <c r="G325" s="8" t="s">
        <v>24</v>
      </c>
    </row>
    <row r="326" spans="1:7" s="8" customFormat="1">
      <c r="A326" s="8" t="str">
        <f t="shared" si="5"/>
        <v>340203.400013</v>
      </c>
      <c r="B326" s="9">
        <v>400013</v>
      </c>
      <c r="C326" s="10" t="s">
        <v>135</v>
      </c>
      <c r="D326" s="8">
        <v>340203</v>
      </c>
      <c r="E326" s="6" t="s">
        <v>282</v>
      </c>
      <c r="F326" s="8" t="s">
        <v>2</v>
      </c>
      <c r="G326" s="8" t="s">
        <v>24</v>
      </c>
    </row>
    <row r="327" spans="1:7" s="8" customFormat="1">
      <c r="A327" s="8" t="str">
        <f t="shared" si="5"/>
        <v>340203.400014</v>
      </c>
      <c r="B327" s="9">
        <v>400014</v>
      </c>
      <c r="C327" s="10" t="s">
        <v>84</v>
      </c>
      <c r="D327" s="8">
        <v>340203</v>
      </c>
      <c r="E327" s="6" t="s">
        <v>282</v>
      </c>
      <c r="F327" s="8" t="s">
        <v>2</v>
      </c>
      <c r="G327" s="8" t="s">
        <v>24</v>
      </c>
    </row>
    <row r="328" spans="1:7" s="8" customFormat="1">
      <c r="A328" s="8" t="str">
        <f t="shared" si="5"/>
        <v>340203.400015</v>
      </c>
      <c r="B328" s="9">
        <v>400015</v>
      </c>
      <c r="C328" s="10" t="s">
        <v>85</v>
      </c>
      <c r="D328" s="8">
        <v>340203</v>
      </c>
      <c r="E328" s="6" t="s">
        <v>282</v>
      </c>
      <c r="F328" s="8" t="s">
        <v>2</v>
      </c>
      <c r="G328" s="8" t="s">
        <v>24</v>
      </c>
    </row>
    <row r="329" spans="1:7" s="8" customFormat="1">
      <c r="A329" s="8" t="str">
        <f t="shared" si="5"/>
        <v>340203.400016</v>
      </c>
      <c r="B329" s="9">
        <v>400016</v>
      </c>
      <c r="C329" s="10" t="s">
        <v>86</v>
      </c>
      <c r="D329" s="8">
        <v>340203</v>
      </c>
      <c r="E329" s="6" t="s">
        <v>282</v>
      </c>
      <c r="F329" s="8" t="s">
        <v>2</v>
      </c>
      <c r="G329" s="8" t="s">
        <v>24</v>
      </c>
    </row>
    <row r="330" spans="1:7" s="8" customFormat="1">
      <c r="A330" s="8" t="str">
        <f t="shared" si="5"/>
        <v>340203.400017</v>
      </c>
      <c r="B330" s="9">
        <v>400017</v>
      </c>
      <c r="C330" s="10" t="s">
        <v>87</v>
      </c>
      <c r="D330" s="8">
        <v>340203</v>
      </c>
      <c r="E330" s="6" t="s">
        <v>282</v>
      </c>
      <c r="F330" s="8" t="s">
        <v>2</v>
      </c>
      <c r="G330" s="8" t="s">
        <v>24</v>
      </c>
    </row>
    <row r="331" spans="1:7" s="8" customFormat="1">
      <c r="A331" s="8" t="str">
        <f t="shared" si="5"/>
        <v>340203.400020</v>
      </c>
      <c r="B331" s="9">
        <v>400020</v>
      </c>
      <c r="C331" s="10" t="s">
        <v>88</v>
      </c>
      <c r="D331" s="8">
        <v>340203</v>
      </c>
      <c r="E331" s="6" t="s">
        <v>282</v>
      </c>
      <c r="F331" s="8" t="s">
        <v>2</v>
      </c>
      <c r="G331" s="8" t="s">
        <v>24</v>
      </c>
    </row>
    <row r="332" spans="1:7" s="8" customFormat="1">
      <c r="A332" s="8" t="str">
        <f t="shared" si="5"/>
        <v>340203.400021</v>
      </c>
      <c r="B332" s="9">
        <v>400021</v>
      </c>
      <c r="C332" s="10" t="s">
        <v>89</v>
      </c>
      <c r="D332" s="8">
        <v>340203</v>
      </c>
      <c r="E332" s="6" t="s">
        <v>282</v>
      </c>
      <c r="F332" s="8" t="s">
        <v>2</v>
      </c>
      <c r="G332" s="8" t="s">
        <v>24</v>
      </c>
    </row>
    <row r="333" spans="1:7" s="8" customFormat="1">
      <c r="A333" s="8" t="str">
        <f t="shared" si="5"/>
        <v>340203.400022</v>
      </c>
      <c r="B333" s="9">
        <v>400022</v>
      </c>
      <c r="C333" s="10" t="s">
        <v>143</v>
      </c>
      <c r="D333" s="8">
        <v>340203</v>
      </c>
      <c r="E333" s="6" t="s">
        <v>282</v>
      </c>
      <c r="F333" s="8" t="s">
        <v>2</v>
      </c>
      <c r="G333" s="8" t="s">
        <v>24</v>
      </c>
    </row>
    <row r="334" spans="1:7" s="8" customFormat="1">
      <c r="A334" s="8" t="str">
        <f t="shared" si="5"/>
        <v>340203.400024</v>
      </c>
      <c r="B334" s="9">
        <v>400024</v>
      </c>
      <c r="C334" s="10" t="s">
        <v>144</v>
      </c>
      <c r="D334" s="8">
        <v>340203</v>
      </c>
      <c r="E334" s="6" t="s">
        <v>282</v>
      </c>
      <c r="F334" s="8" t="s">
        <v>2</v>
      </c>
      <c r="G334" s="8" t="s">
        <v>24</v>
      </c>
    </row>
    <row r="335" spans="1:7" s="8" customFormat="1">
      <c r="A335" s="8" t="str">
        <f t="shared" si="5"/>
        <v>340203.400025</v>
      </c>
      <c r="B335" s="9">
        <v>400025</v>
      </c>
      <c r="C335" s="10" t="s">
        <v>147</v>
      </c>
      <c r="D335" s="8">
        <v>340203</v>
      </c>
      <c r="E335" s="6" t="s">
        <v>282</v>
      </c>
      <c r="F335" s="8" t="s">
        <v>2</v>
      </c>
      <c r="G335" s="8" t="s">
        <v>24</v>
      </c>
    </row>
    <row r="336" spans="1:7" s="8" customFormat="1">
      <c r="A336" s="8" t="str">
        <f t="shared" si="5"/>
        <v>340203.400026</v>
      </c>
      <c r="B336" s="9">
        <v>400026</v>
      </c>
      <c r="C336" s="10" t="s">
        <v>148</v>
      </c>
      <c r="D336" s="8">
        <v>340203</v>
      </c>
      <c r="E336" s="6" t="s">
        <v>282</v>
      </c>
      <c r="F336" s="8" t="s">
        <v>2</v>
      </c>
      <c r="G336" s="8" t="s">
        <v>24</v>
      </c>
    </row>
    <row r="337" spans="1:7" s="8" customFormat="1">
      <c r="A337" s="8" t="str">
        <f t="shared" si="5"/>
        <v>340203.400027</v>
      </c>
      <c r="B337" s="9">
        <v>400027</v>
      </c>
      <c r="C337" s="10" t="s">
        <v>149</v>
      </c>
      <c r="D337" s="8">
        <v>340203</v>
      </c>
      <c r="E337" s="6" t="s">
        <v>282</v>
      </c>
      <c r="F337" s="8" t="s">
        <v>2</v>
      </c>
      <c r="G337" s="8" t="s">
        <v>24</v>
      </c>
    </row>
    <row r="338" spans="1:7" s="8" customFormat="1">
      <c r="A338" s="8" t="str">
        <f t="shared" si="5"/>
        <v>340203.400028</v>
      </c>
      <c r="B338" s="9">
        <v>400028</v>
      </c>
      <c r="C338" s="10" t="s">
        <v>150</v>
      </c>
      <c r="D338" s="8">
        <v>340203</v>
      </c>
      <c r="E338" s="6" t="s">
        <v>282</v>
      </c>
      <c r="F338" s="8" t="s">
        <v>2</v>
      </c>
      <c r="G338" s="8" t="s">
        <v>24</v>
      </c>
    </row>
    <row r="339" spans="1:7" s="8" customFormat="1">
      <c r="A339" s="8" t="str">
        <f t="shared" si="5"/>
        <v>340203.400029</v>
      </c>
      <c r="B339" s="9">
        <v>400029</v>
      </c>
      <c r="C339" s="10" t="s">
        <v>151</v>
      </c>
      <c r="D339" s="8">
        <v>340203</v>
      </c>
      <c r="E339" s="6" t="s">
        <v>282</v>
      </c>
      <c r="F339" s="8" t="s">
        <v>2</v>
      </c>
      <c r="G339" s="8" t="s">
        <v>24</v>
      </c>
    </row>
    <row r="340" spans="1:7" s="8" customFormat="1">
      <c r="A340" s="8" t="str">
        <f t="shared" si="5"/>
        <v>340203.400030</v>
      </c>
      <c r="B340" s="9">
        <v>400030</v>
      </c>
      <c r="C340" s="10" t="s">
        <v>152</v>
      </c>
      <c r="D340" s="8">
        <v>340203</v>
      </c>
      <c r="E340" s="6" t="s">
        <v>282</v>
      </c>
      <c r="F340" s="8" t="s">
        <v>2</v>
      </c>
      <c r="G340" s="8" t="s">
        <v>24</v>
      </c>
    </row>
    <row r="341" spans="1:7" s="8" customFormat="1">
      <c r="A341" s="8" t="str">
        <f t="shared" si="5"/>
        <v>340203.400175</v>
      </c>
      <c r="B341" s="9">
        <v>400175</v>
      </c>
      <c r="C341" s="10" t="s">
        <v>141</v>
      </c>
      <c r="D341" s="8">
        <v>340203</v>
      </c>
      <c r="E341" s="6" t="s">
        <v>282</v>
      </c>
      <c r="F341" s="8" t="s">
        <v>2</v>
      </c>
      <c r="G341" s="8" t="s">
        <v>24</v>
      </c>
    </row>
    <row r="342" spans="1:7" s="8" customFormat="1">
      <c r="A342" s="8" t="str">
        <f t="shared" si="5"/>
        <v>340203.400176</v>
      </c>
      <c r="B342" s="9">
        <v>400176</v>
      </c>
      <c r="C342" s="10" t="s">
        <v>142</v>
      </c>
      <c r="D342" s="8">
        <v>340203</v>
      </c>
      <c r="E342" s="6" t="s">
        <v>282</v>
      </c>
      <c r="F342" s="8" t="s">
        <v>2</v>
      </c>
      <c r="G342" s="8" t="s">
        <v>24</v>
      </c>
    </row>
    <row r="343" spans="1:7" s="8" customFormat="1">
      <c r="A343" s="8" t="str">
        <f t="shared" si="5"/>
        <v>340203.400177</v>
      </c>
      <c r="B343" s="9">
        <v>400177</v>
      </c>
      <c r="C343" s="10" t="s">
        <v>145</v>
      </c>
      <c r="D343" s="8">
        <v>340203</v>
      </c>
      <c r="E343" s="6" t="s">
        <v>282</v>
      </c>
      <c r="F343" s="8" t="s">
        <v>2</v>
      </c>
      <c r="G343" s="8" t="s">
        <v>24</v>
      </c>
    </row>
    <row r="344" spans="1:7" s="8" customFormat="1">
      <c r="A344" s="8" t="str">
        <f t="shared" si="5"/>
        <v>340203.400178</v>
      </c>
      <c r="B344" s="9">
        <v>400178</v>
      </c>
      <c r="C344" s="10" t="s">
        <v>153</v>
      </c>
      <c r="D344" s="8">
        <v>340203</v>
      </c>
      <c r="E344" s="6" t="s">
        <v>282</v>
      </c>
      <c r="F344" s="8" t="s">
        <v>2</v>
      </c>
      <c r="G344" s="8" t="s">
        <v>24</v>
      </c>
    </row>
    <row r="345" spans="1:7" s="8" customFormat="1">
      <c r="A345" s="8" t="str">
        <f t="shared" si="5"/>
        <v>340203.400179</v>
      </c>
      <c r="B345" s="9">
        <v>400179</v>
      </c>
      <c r="C345" s="10" t="s">
        <v>155</v>
      </c>
      <c r="D345" s="8">
        <v>340203</v>
      </c>
      <c r="E345" s="6" t="s">
        <v>282</v>
      </c>
      <c r="F345" s="8" t="s">
        <v>2</v>
      </c>
      <c r="G345" s="8" t="s">
        <v>24</v>
      </c>
    </row>
    <row r="346" spans="1:7" s="8" customFormat="1">
      <c r="A346" s="13" t="str">
        <f t="shared" si="5"/>
        <v>340203.400180</v>
      </c>
      <c r="B346" s="13">
        <v>400180</v>
      </c>
      <c r="C346" s="14" t="s">
        <v>154</v>
      </c>
      <c r="D346" s="17">
        <v>340203</v>
      </c>
      <c r="E346" s="6" t="s">
        <v>282</v>
      </c>
      <c r="F346" s="17" t="s">
        <v>2</v>
      </c>
      <c r="G346" s="17" t="s">
        <v>24</v>
      </c>
    </row>
    <row r="347" spans="1:7" s="8" customFormat="1">
      <c r="A347" s="8" t="str">
        <f t="shared" si="5"/>
        <v>340203.400202</v>
      </c>
      <c r="B347" s="9">
        <v>400202</v>
      </c>
      <c r="C347" s="10" t="s">
        <v>136</v>
      </c>
      <c r="D347" s="8">
        <v>340203</v>
      </c>
      <c r="E347" s="6" t="s">
        <v>282</v>
      </c>
      <c r="F347" s="8" t="s">
        <v>2</v>
      </c>
      <c r="G347" s="8" t="s">
        <v>24</v>
      </c>
    </row>
    <row r="348" spans="1:7" s="8" customFormat="1">
      <c r="A348" s="8" t="str">
        <f t="shared" si="5"/>
        <v>340203.400203</v>
      </c>
      <c r="B348" s="9">
        <v>400203</v>
      </c>
      <c r="C348" s="10" t="s">
        <v>137</v>
      </c>
      <c r="D348" s="8">
        <v>340203</v>
      </c>
      <c r="E348" s="6" t="s">
        <v>282</v>
      </c>
      <c r="F348" s="8" t="s">
        <v>2</v>
      </c>
      <c r="G348" s="8" t="s">
        <v>24</v>
      </c>
    </row>
    <row r="349" spans="1:7" s="8" customFormat="1">
      <c r="A349" s="8" t="str">
        <f t="shared" si="5"/>
        <v>340203.400214</v>
      </c>
      <c r="B349" s="9">
        <v>400214</v>
      </c>
      <c r="C349" s="10" t="s">
        <v>146</v>
      </c>
      <c r="D349" s="8">
        <v>340203</v>
      </c>
      <c r="E349" s="6" t="s">
        <v>282</v>
      </c>
      <c r="F349" s="8" t="s">
        <v>2</v>
      </c>
      <c r="G349" s="8" t="s">
        <v>24</v>
      </c>
    </row>
    <row r="350" spans="1:7" s="8" customFormat="1">
      <c r="A350" s="8" t="str">
        <f t="shared" si="5"/>
        <v>340203.400219</v>
      </c>
      <c r="B350" s="9">
        <v>400219</v>
      </c>
      <c r="C350" s="10" t="s">
        <v>138</v>
      </c>
      <c r="D350" s="8">
        <v>340203</v>
      </c>
      <c r="E350" s="6" t="s">
        <v>282</v>
      </c>
      <c r="F350" s="8" t="s">
        <v>2</v>
      </c>
      <c r="G350" s="8" t="s">
        <v>24</v>
      </c>
    </row>
    <row r="351" spans="1:7" s="8" customFormat="1">
      <c r="A351" s="8" t="str">
        <f t="shared" si="5"/>
        <v>340203.400220</v>
      </c>
      <c r="B351" s="9">
        <v>400220</v>
      </c>
      <c r="C351" s="10" t="s">
        <v>139</v>
      </c>
      <c r="D351" s="8">
        <v>340203</v>
      </c>
      <c r="E351" s="6" t="s">
        <v>282</v>
      </c>
      <c r="F351" s="8" t="s">
        <v>2</v>
      </c>
      <c r="G351" s="8" t="s">
        <v>24</v>
      </c>
    </row>
    <row r="352" spans="1:7" s="8" customFormat="1">
      <c r="A352" s="8" t="str">
        <f t="shared" si="5"/>
        <v>340203.400221</v>
      </c>
      <c r="B352" s="9">
        <v>400221</v>
      </c>
      <c r="C352" s="10" t="s">
        <v>140</v>
      </c>
      <c r="D352" s="8">
        <v>340203</v>
      </c>
      <c r="E352" s="6" t="s">
        <v>282</v>
      </c>
      <c r="F352" s="8" t="s">
        <v>2</v>
      </c>
      <c r="G352" s="8" t="s">
        <v>24</v>
      </c>
    </row>
    <row r="353" spans="1:7" s="8" customFormat="1">
      <c r="A353" s="11" t="str">
        <f t="shared" si="5"/>
        <v>340204.400003</v>
      </c>
      <c r="B353" s="11">
        <v>400003</v>
      </c>
      <c r="C353" s="12" t="s">
        <v>83</v>
      </c>
      <c r="D353" s="15">
        <v>340204</v>
      </c>
      <c r="E353" s="6" t="s">
        <v>283</v>
      </c>
      <c r="F353" s="15" t="s">
        <v>2</v>
      </c>
      <c r="G353" s="15" t="s">
        <v>24</v>
      </c>
    </row>
    <row r="354" spans="1:7" s="8" customFormat="1">
      <c r="A354" s="8" t="str">
        <f t="shared" si="5"/>
        <v>340204.400004</v>
      </c>
      <c r="B354" s="9">
        <v>400004</v>
      </c>
      <c r="C354" s="10" t="s">
        <v>128</v>
      </c>
      <c r="D354" s="8">
        <v>340204</v>
      </c>
      <c r="E354" s="6" t="s">
        <v>283</v>
      </c>
      <c r="F354" s="8" t="s">
        <v>2</v>
      </c>
      <c r="G354" s="8" t="s">
        <v>24</v>
      </c>
    </row>
    <row r="355" spans="1:7" s="8" customFormat="1">
      <c r="A355" s="8" t="str">
        <f t="shared" si="5"/>
        <v>340204.400005</v>
      </c>
      <c r="B355" s="9">
        <v>400005</v>
      </c>
      <c r="C355" s="10" t="s">
        <v>129</v>
      </c>
      <c r="D355" s="8">
        <v>340204</v>
      </c>
      <c r="E355" s="6" t="s">
        <v>283</v>
      </c>
      <c r="F355" s="8" t="s">
        <v>2</v>
      </c>
      <c r="G355" s="8" t="s">
        <v>24</v>
      </c>
    </row>
    <row r="356" spans="1:7" s="8" customFormat="1">
      <c r="A356" s="8" t="str">
        <f t="shared" si="5"/>
        <v>340204.400006</v>
      </c>
      <c r="B356" s="9">
        <v>400006</v>
      </c>
      <c r="C356" s="10" t="s">
        <v>130</v>
      </c>
      <c r="D356" s="8">
        <v>340204</v>
      </c>
      <c r="E356" s="6" t="s">
        <v>283</v>
      </c>
      <c r="F356" s="8" t="s">
        <v>2</v>
      </c>
      <c r="G356" s="8" t="s">
        <v>24</v>
      </c>
    </row>
    <row r="357" spans="1:7" s="8" customFormat="1">
      <c r="A357" s="8" t="str">
        <f t="shared" si="5"/>
        <v>340204.400007</v>
      </c>
      <c r="B357" s="9">
        <v>400007</v>
      </c>
      <c r="C357" s="10" t="s">
        <v>131</v>
      </c>
      <c r="D357" s="8">
        <v>340204</v>
      </c>
      <c r="E357" s="6" t="s">
        <v>283</v>
      </c>
      <c r="F357" s="8" t="s">
        <v>2</v>
      </c>
      <c r="G357" s="8" t="s">
        <v>24</v>
      </c>
    </row>
    <row r="358" spans="1:7" s="8" customFormat="1">
      <c r="A358" s="8" t="str">
        <f t="shared" si="5"/>
        <v>340204.400010</v>
      </c>
      <c r="B358" s="9">
        <v>400010</v>
      </c>
      <c r="C358" s="10" t="s">
        <v>132</v>
      </c>
      <c r="D358" s="8">
        <v>340204</v>
      </c>
      <c r="E358" s="6" t="s">
        <v>283</v>
      </c>
      <c r="F358" s="8" t="s">
        <v>2</v>
      </c>
      <c r="G358" s="8" t="s">
        <v>24</v>
      </c>
    </row>
    <row r="359" spans="1:7" s="8" customFormat="1">
      <c r="A359" s="8" t="str">
        <f t="shared" si="5"/>
        <v>340204.400011</v>
      </c>
      <c r="B359" s="9">
        <v>400011</v>
      </c>
      <c r="C359" s="10" t="s">
        <v>133</v>
      </c>
      <c r="D359" s="8">
        <v>340204</v>
      </c>
      <c r="E359" s="6" t="s">
        <v>283</v>
      </c>
      <c r="F359" s="7" t="s">
        <v>356</v>
      </c>
      <c r="G359" s="8" t="s">
        <v>24</v>
      </c>
    </row>
    <row r="360" spans="1:7" s="8" customFormat="1">
      <c r="A360" s="8" t="str">
        <f t="shared" si="5"/>
        <v>340204.400012</v>
      </c>
      <c r="B360" s="9">
        <v>400012</v>
      </c>
      <c r="C360" s="10" t="s">
        <v>134</v>
      </c>
      <c r="D360" s="8">
        <v>340204</v>
      </c>
      <c r="E360" s="6" t="s">
        <v>283</v>
      </c>
      <c r="F360" s="8" t="s">
        <v>2</v>
      </c>
      <c r="G360" s="8" t="s">
        <v>24</v>
      </c>
    </row>
    <row r="361" spans="1:7" s="8" customFormat="1">
      <c r="A361" s="8" t="str">
        <f t="shared" si="5"/>
        <v>340204.400013</v>
      </c>
      <c r="B361" s="9">
        <v>400013</v>
      </c>
      <c r="C361" s="10" t="s">
        <v>135</v>
      </c>
      <c r="D361" s="8">
        <v>340204</v>
      </c>
      <c r="E361" s="6" t="s">
        <v>283</v>
      </c>
      <c r="F361" s="8" t="s">
        <v>2</v>
      </c>
      <c r="G361" s="8" t="s">
        <v>24</v>
      </c>
    </row>
    <row r="362" spans="1:7" s="8" customFormat="1">
      <c r="A362" s="8" t="str">
        <f t="shared" si="5"/>
        <v>340204.400014</v>
      </c>
      <c r="B362" s="9">
        <v>400014</v>
      </c>
      <c r="C362" s="10" t="s">
        <v>84</v>
      </c>
      <c r="D362" s="8">
        <v>340204</v>
      </c>
      <c r="E362" s="6" t="s">
        <v>283</v>
      </c>
      <c r="F362" s="8" t="s">
        <v>2</v>
      </c>
      <c r="G362" s="8" t="s">
        <v>24</v>
      </c>
    </row>
    <row r="363" spans="1:7" s="8" customFormat="1">
      <c r="A363" s="8" t="str">
        <f t="shared" si="5"/>
        <v>340204.400015</v>
      </c>
      <c r="B363" s="9">
        <v>400015</v>
      </c>
      <c r="C363" s="10" t="s">
        <v>85</v>
      </c>
      <c r="D363" s="8">
        <v>340204</v>
      </c>
      <c r="E363" s="6" t="s">
        <v>283</v>
      </c>
      <c r="F363" s="8" t="s">
        <v>2</v>
      </c>
      <c r="G363" s="8" t="s">
        <v>24</v>
      </c>
    </row>
    <row r="364" spans="1:7" s="8" customFormat="1">
      <c r="A364" s="8" t="str">
        <f t="shared" si="5"/>
        <v>340204.400016</v>
      </c>
      <c r="B364" s="9">
        <v>400016</v>
      </c>
      <c r="C364" s="10" t="s">
        <v>86</v>
      </c>
      <c r="D364" s="8">
        <v>340204</v>
      </c>
      <c r="E364" s="6" t="s">
        <v>283</v>
      </c>
      <c r="F364" s="8" t="s">
        <v>2</v>
      </c>
      <c r="G364" s="8" t="s">
        <v>24</v>
      </c>
    </row>
    <row r="365" spans="1:7" s="8" customFormat="1">
      <c r="A365" s="8" t="str">
        <f t="shared" si="5"/>
        <v>340204.400017</v>
      </c>
      <c r="B365" s="9">
        <v>400017</v>
      </c>
      <c r="C365" s="10" t="s">
        <v>87</v>
      </c>
      <c r="D365" s="8">
        <v>340204</v>
      </c>
      <c r="E365" s="6" t="s">
        <v>283</v>
      </c>
      <c r="F365" s="8" t="s">
        <v>2</v>
      </c>
      <c r="G365" s="8" t="s">
        <v>24</v>
      </c>
    </row>
    <row r="366" spans="1:7" s="8" customFormat="1">
      <c r="A366" s="8" t="str">
        <f t="shared" si="5"/>
        <v>340204.400020</v>
      </c>
      <c r="B366" s="9">
        <v>400020</v>
      </c>
      <c r="C366" s="10" t="s">
        <v>88</v>
      </c>
      <c r="D366" s="8">
        <v>340204</v>
      </c>
      <c r="E366" s="6" t="s">
        <v>283</v>
      </c>
      <c r="F366" s="8" t="s">
        <v>2</v>
      </c>
      <c r="G366" s="8" t="s">
        <v>24</v>
      </c>
    </row>
    <row r="367" spans="1:7" s="8" customFormat="1">
      <c r="A367" s="8" t="str">
        <f t="shared" si="5"/>
        <v>340204.400021</v>
      </c>
      <c r="B367" s="9">
        <v>400021</v>
      </c>
      <c r="C367" s="10" t="s">
        <v>89</v>
      </c>
      <c r="D367" s="8">
        <v>340204</v>
      </c>
      <c r="E367" s="6" t="s">
        <v>283</v>
      </c>
      <c r="F367" s="8" t="s">
        <v>2</v>
      </c>
      <c r="G367" s="8" t="s">
        <v>24</v>
      </c>
    </row>
    <row r="368" spans="1:7" s="8" customFormat="1">
      <c r="A368" s="8" t="str">
        <f t="shared" si="5"/>
        <v>340204.400022</v>
      </c>
      <c r="B368" s="9">
        <v>400022</v>
      </c>
      <c r="C368" s="10" t="s">
        <v>143</v>
      </c>
      <c r="D368" s="8">
        <v>340204</v>
      </c>
      <c r="E368" s="6" t="s">
        <v>283</v>
      </c>
      <c r="F368" s="8" t="s">
        <v>2</v>
      </c>
      <c r="G368" s="8" t="s">
        <v>24</v>
      </c>
    </row>
    <row r="369" spans="1:7" s="8" customFormat="1">
      <c r="A369" s="8" t="str">
        <f t="shared" si="5"/>
        <v>340204.400024</v>
      </c>
      <c r="B369" s="9">
        <v>400024</v>
      </c>
      <c r="C369" s="10" t="s">
        <v>144</v>
      </c>
      <c r="D369" s="8">
        <v>340204</v>
      </c>
      <c r="E369" s="6" t="s">
        <v>283</v>
      </c>
      <c r="F369" s="8" t="s">
        <v>2</v>
      </c>
      <c r="G369" s="8" t="s">
        <v>24</v>
      </c>
    </row>
    <row r="370" spans="1:7" s="8" customFormat="1">
      <c r="A370" s="8" t="str">
        <f t="shared" si="5"/>
        <v>340204.400025</v>
      </c>
      <c r="B370" s="9">
        <v>400025</v>
      </c>
      <c r="C370" s="10" t="s">
        <v>147</v>
      </c>
      <c r="D370" s="8">
        <v>340204</v>
      </c>
      <c r="E370" s="6" t="s">
        <v>283</v>
      </c>
      <c r="F370" s="8" t="s">
        <v>2</v>
      </c>
      <c r="G370" s="8" t="s">
        <v>24</v>
      </c>
    </row>
    <row r="371" spans="1:7" s="8" customFormat="1">
      <c r="A371" s="8" t="str">
        <f t="shared" si="5"/>
        <v>340204.400026</v>
      </c>
      <c r="B371" s="9">
        <v>400026</v>
      </c>
      <c r="C371" s="10" t="s">
        <v>148</v>
      </c>
      <c r="D371" s="8">
        <v>340204</v>
      </c>
      <c r="E371" s="6" t="s">
        <v>283</v>
      </c>
      <c r="F371" s="8" t="s">
        <v>2</v>
      </c>
      <c r="G371" s="8" t="s">
        <v>24</v>
      </c>
    </row>
    <row r="372" spans="1:7" s="8" customFormat="1">
      <c r="A372" s="8" t="str">
        <f t="shared" si="5"/>
        <v>340204.400027</v>
      </c>
      <c r="B372" s="9">
        <v>400027</v>
      </c>
      <c r="C372" s="10" t="s">
        <v>149</v>
      </c>
      <c r="D372" s="8">
        <v>340204</v>
      </c>
      <c r="E372" s="6" t="s">
        <v>283</v>
      </c>
      <c r="F372" s="8" t="s">
        <v>2</v>
      </c>
      <c r="G372" s="8" t="s">
        <v>24</v>
      </c>
    </row>
    <row r="373" spans="1:7" s="8" customFormat="1">
      <c r="A373" s="8" t="str">
        <f t="shared" si="5"/>
        <v>340204.400028</v>
      </c>
      <c r="B373" s="9">
        <v>400028</v>
      </c>
      <c r="C373" s="10" t="s">
        <v>150</v>
      </c>
      <c r="D373" s="8">
        <v>340204</v>
      </c>
      <c r="E373" s="6" t="s">
        <v>283</v>
      </c>
      <c r="F373" s="8" t="s">
        <v>2</v>
      </c>
      <c r="G373" s="8" t="s">
        <v>24</v>
      </c>
    </row>
    <row r="374" spans="1:7" s="8" customFormat="1">
      <c r="A374" s="8" t="str">
        <f t="shared" si="5"/>
        <v>340204.400029</v>
      </c>
      <c r="B374" s="9">
        <v>400029</v>
      </c>
      <c r="C374" s="10" t="s">
        <v>151</v>
      </c>
      <c r="D374" s="8">
        <v>340204</v>
      </c>
      <c r="E374" s="6" t="s">
        <v>283</v>
      </c>
      <c r="F374" s="8" t="s">
        <v>2</v>
      </c>
      <c r="G374" s="8" t="s">
        <v>24</v>
      </c>
    </row>
    <row r="375" spans="1:7" s="8" customFormat="1">
      <c r="A375" s="8" t="str">
        <f t="shared" si="5"/>
        <v>340204.400030</v>
      </c>
      <c r="B375" s="9">
        <v>400030</v>
      </c>
      <c r="C375" s="10" t="s">
        <v>152</v>
      </c>
      <c r="D375" s="8">
        <v>340204</v>
      </c>
      <c r="E375" s="6" t="s">
        <v>283</v>
      </c>
      <c r="F375" s="8" t="s">
        <v>2</v>
      </c>
      <c r="G375" s="8" t="s">
        <v>24</v>
      </c>
    </row>
    <row r="376" spans="1:7" s="8" customFormat="1">
      <c r="A376" s="8" t="str">
        <f t="shared" si="5"/>
        <v>340204.400175</v>
      </c>
      <c r="B376" s="9">
        <v>400175</v>
      </c>
      <c r="C376" s="10" t="s">
        <v>141</v>
      </c>
      <c r="D376" s="8">
        <v>340204</v>
      </c>
      <c r="E376" s="6" t="s">
        <v>283</v>
      </c>
      <c r="F376" s="8" t="s">
        <v>2</v>
      </c>
      <c r="G376" s="8" t="s">
        <v>24</v>
      </c>
    </row>
    <row r="377" spans="1:7" s="8" customFormat="1">
      <c r="A377" s="8" t="str">
        <f t="shared" si="5"/>
        <v>340204.400176</v>
      </c>
      <c r="B377" s="9">
        <v>400176</v>
      </c>
      <c r="C377" s="10" t="s">
        <v>142</v>
      </c>
      <c r="D377" s="8">
        <v>340204</v>
      </c>
      <c r="E377" s="6" t="s">
        <v>283</v>
      </c>
      <c r="F377" s="8" t="s">
        <v>2</v>
      </c>
      <c r="G377" s="8" t="s">
        <v>24</v>
      </c>
    </row>
    <row r="378" spans="1:7" s="8" customFormat="1">
      <c r="A378" s="8" t="str">
        <f t="shared" si="5"/>
        <v>340204.400177</v>
      </c>
      <c r="B378" s="9">
        <v>400177</v>
      </c>
      <c r="C378" s="10" t="s">
        <v>145</v>
      </c>
      <c r="D378" s="8">
        <v>340204</v>
      </c>
      <c r="E378" s="6" t="s">
        <v>283</v>
      </c>
      <c r="F378" s="8" t="s">
        <v>2</v>
      </c>
      <c r="G378" s="8" t="s">
        <v>24</v>
      </c>
    </row>
    <row r="379" spans="1:7" s="8" customFormat="1">
      <c r="A379" s="8" t="str">
        <f t="shared" si="5"/>
        <v>340204.400178</v>
      </c>
      <c r="B379" s="9">
        <v>400178</v>
      </c>
      <c r="C379" s="10" t="s">
        <v>153</v>
      </c>
      <c r="D379" s="8">
        <v>340204</v>
      </c>
      <c r="E379" s="6" t="s">
        <v>283</v>
      </c>
      <c r="F379" s="8" t="s">
        <v>2</v>
      </c>
      <c r="G379" s="8" t="s">
        <v>24</v>
      </c>
    </row>
    <row r="380" spans="1:7" s="8" customFormat="1">
      <c r="A380" s="8" t="str">
        <f t="shared" si="5"/>
        <v>340204.400179</v>
      </c>
      <c r="B380" s="9">
        <v>400179</v>
      </c>
      <c r="C380" s="10" t="s">
        <v>155</v>
      </c>
      <c r="D380" s="8">
        <v>340204</v>
      </c>
      <c r="E380" s="6" t="s">
        <v>283</v>
      </c>
      <c r="F380" s="8" t="s">
        <v>2</v>
      </c>
      <c r="G380" s="8" t="s">
        <v>24</v>
      </c>
    </row>
    <row r="381" spans="1:7" s="8" customFormat="1">
      <c r="A381" s="13" t="str">
        <f t="shared" si="5"/>
        <v>340204.400180</v>
      </c>
      <c r="B381" s="13">
        <v>400180</v>
      </c>
      <c r="C381" s="14" t="s">
        <v>154</v>
      </c>
      <c r="D381" s="17">
        <v>340204</v>
      </c>
      <c r="E381" s="6" t="s">
        <v>283</v>
      </c>
      <c r="F381" s="17" t="s">
        <v>2</v>
      </c>
      <c r="G381" s="17" t="s">
        <v>24</v>
      </c>
    </row>
    <row r="382" spans="1:7" s="8" customFormat="1">
      <c r="A382" s="8" t="str">
        <f t="shared" si="5"/>
        <v>340204.400202</v>
      </c>
      <c r="B382" s="9">
        <v>400202</v>
      </c>
      <c r="C382" s="10" t="s">
        <v>136</v>
      </c>
      <c r="D382" s="8">
        <v>340204</v>
      </c>
      <c r="E382" s="6" t="s">
        <v>283</v>
      </c>
      <c r="F382" s="8" t="s">
        <v>2</v>
      </c>
      <c r="G382" s="8" t="s">
        <v>24</v>
      </c>
    </row>
    <row r="383" spans="1:7" s="8" customFormat="1">
      <c r="A383" s="8" t="str">
        <f t="shared" si="5"/>
        <v>340204.400203</v>
      </c>
      <c r="B383" s="9">
        <v>400203</v>
      </c>
      <c r="C383" s="10" t="s">
        <v>137</v>
      </c>
      <c r="D383" s="8">
        <v>340204</v>
      </c>
      <c r="E383" s="6" t="s">
        <v>283</v>
      </c>
      <c r="F383" s="8" t="s">
        <v>2</v>
      </c>
      <c r="G383" s="8" t="s">
        <v>24</v>
      </c>
    </row>
    <row r="384" spans="1:7" s="8" customFormat="1">
      <c r="A384" s="8" t="str">
        <f t="shared" si="5"/>
        <v>340204.400214</v>
      </c>
      <c r="B384" s="9">
        <v>400214</v>
      </c>
      <c r="C384" s="10" t="s">
        <v>146</v>
      </c>
      <c r="D384" s="8">
        <v>340204</v>
      </c>
      <c r="E384" s="6" t="s">
        <v>283</v>
      </c>
      <c r="F384" s="8" t="s">
        <v>2</v>
      </c>
      <c r="G384" s="8" t="s">
        <v>24</v>
      </c>
    </row>
    <row r="385" spans="1:7" s="8" customFormat="1">
      <c r="A385" s="8" t="str">
        <f t="shared" si="5"/>
        <v>340204.400219</v>
      </c>
      <c r="B385" s="9">
        <v>400219</v>
      </c>
      <c r="C385" s="10" t="s">
        <v>138</v>
      </c>
      <c r="D385" s="8">
        <v>340204</v>
      </c>
      <c r="E385" s="6" t="s">
        <v>283</v>
      </c>
      <c r="F385" s="8" t="s">
        <v>2</v>
      </c>
      <c r="G385" s="8" t="s">
        <v>24</v>
      </c>
    </row>
    <row r="386" spans="1:7" s="8" customFormat="1">
      <c r="A386" s="8" t="str">
        <f t="shared" ref="A386:A449" si="6">CONCATENATE(D386,".",B386)</f>
        <v>340204.400220</v>
      </c>
      <c r="B386" s="9">
        <v>400220</v>
      </c>
      <c r="C386" s="10" t="s">
        <v>139</v>
      </c>
      <c r="D386" s="8">
        <v>340204</v>
      </c>
      <c r="E386" s="6" t="s">
        <v>283</v>
      </c>
      <c r="F386" s="8" t="s">
        <v>2</v>
      </c>
      <c r="G386" s="8" t="s">
        <v>24</v>
      </c>
    </row>
    <row r="387" spans="1:7" s="8" customFormat="1">
      <c r="A387" s="8" t="str">
        <f t="shared" si="6"/>
        <v>340204.400221</v>
      </c>
      <c r="B387" s="9">
        <v>400221</v>
      </c>
      <c r="C387" s="10" t="s">
        <v>140</v>
      </c>
      <c r="D387" s="8">
        <v>340204</v>
      </c>
      <c r="E387" s="6" t="s">
        <v>283</v>
      </c>
      <c r="F387" s="8" t="s">
        <v>2</v>
      </c>
      <c r="G387" s="8" t="s">
        <v>24</v>
      </c>
    </row>
    <row r="388" spans="1:7" s="8" customFormat="1">
      <c r="A388" s="11" t="str">
        <f t="shared" si="6"/>
        <v>340205.400003</v>
      </c>
      <c r="B388" s="11">
        <v>400003</v>
      </c>
      <c r="C388" s="12" t="s">
        <v>83</v>
      </c>
      <c r="D388" s="15">
        <v>340205</v>
      </c>
      <c r="E388" s="6" t="s">
        <v>284</v>
      </c>
      <c r="F388" s="15" t="s">
        <v>2</v>
      </c>
      <c r="G388" s="15" t="s">
        <v>24</v>
      </c>
    </row>
    <row r="389" spans="1:7" s="8" customFormat="1">
      <c r="A389" s="8" t="str">
        <f t="shared" si="6"/>
        <v>340205.400004</v>
      </c>
      <c r="B389" s="9">
        <v>400004</v>
      </c>
      <c r="C389" s="10" t="s">
        <v>128</v>
      </c>
      <c r="D389" s="8">
        <v>340205</v>
      </c>
      <c r="E389" s="6" t="s">
        <v>284</v>
      </c>
      <c r="F389" s="8" t="s">
        <v>2</v>
      </c>
      <c r="G389" s="8" t="s">
        <v>24</v>
      </c>
    </row>
    <row r="390" spans="1:7" s="8" customFormat="1">
      <c r="A390" s="8" t="str">
        <f t="shared" si="6"/>
        <v>340205.400005</v>
      </c>
      <c r="B390" s="9">
        <v>400005</v>
      </c>
      <c r="C390" s="10" t="s">
        <v>129</v>
      </c>
      <c r="D390" s="8">
        <v>340205</v>
      </c>
      <c r="E390" s="6" t="s">
        <v>284</v>
      </c>
      <c r="F390" s="8" t="s">
        <v>2</v>
      </c>
      <c r="G390" s="8" t="s">
        <v>24</v>
      </c>
    </row>
    <row r="391" spans="1:7" s="8" customFormat="1">
      <c r="A391" s="8" t="str">
        <f t="shared" si="6"/>
        <v>340205.400006</v>
      </c>
      <c r="B391" s="9">
        <v>400006</v>
      </c>
      <c r="C391" s="10" t="s">
        <v>130</v>
      </c>
      <c r="D391" s="8">
        <v>340205</v>
      </c>
      <c r="E391" s="6" t="s">
        <v>284</v>
      </c>
      <c r="F391" s="8" t="s">
        <v>2</v>
      </c>
      <c r="G391" s="8" t="s">
        <v>24</v>
      </c>
    </row>
    <row r="392" spans="1:7" s="8" customFormat="1">
      <c r="A392" s="8" t="str">
        <f t="shared" si="6"/>
        <v>340205.400007</v>
      </c>
      <c r="B392" s="9">
        <v>400007</v>
      </c>
      <c r="C392" s="10" t="s">
        <v>131</v>
      </c>
      <c r="D392" s="8">
        <v>340205</v>
      </c>
      <c r="E392" s="6" t="s">
        <v>284</v>
      </c>
      <c r="F392" s="8" t="s">
        <v>2</v>
      </c>
      <c r="G392" s="8" t="s">
        <v>24</v>
      </c>
    </row>
    <row r="393" spans="1:7" s="8" customFormat="1">
      <c r="A393" s="8" t="str">
        <f t="shared" si="6"/>
        <v>340205.400010</v>
      </c>
      <c r="B393" s="9">
        <v>400010</v>
      </c>
      <c r="C393" s="10" t="s">
        <v>132</v>
      </c>
      <c r="D393" s="8">
        <v>340205</v>
      </c>
      <c r="E393" s="6" t="s">
        <v>284</v>
      </c>
      <c r="F393" s="8" t="s">
        <v>2</v>
      </c>
      <c r="G393" s="8" t="s">
        <v>24</v>
      </c>
    </row>
    <row r="394" spans="1:7" s="8" customFormat="1">
      <c r="A394" s="8" t="str">
        <f t="shared" si="6"/>
        <v>340205.400011</v>
      </c>
      <c r="B394" s="9">
        <v>400011</v>
      </c>
      <c r="C394" s="10" t="s">
        <v>133</v>
      </c>
      <c r="D394" s="8">
        <v>340205</v>
      </c>
      <c r="E394" s="6" t="s">
        <v>284</v>
      </c>
      <c r="F394" s="7" t="s">
        <v>356</v>
      </c>
      <c r="G394" s="8" t="s">
        <v>24</v>
      </c>
    </row>
    <row r="395" spans="1:7" s="8" customFormat="1">
      <c r="A395" s="8" t="str">
        <f t="shared" si="6"/>
        <v>340205.400012</v>
      </c>
      <c r="B395" s="9">
        <v>400012</v>
      </c>
      <c r="C395" s="10" t="s">
        <v>134</v>
      </c>
      <c r="D395" s="8">
        <v>340205</v>
      </c>
      <c r="E395" s="6" t="s">
        <v>284</v>
      </c>
      <c r="F395" s="8" t="s">
        <v>2</v>
      </c>
      <c r="G395" s="8" t="s">
        <v>24</v>
      </c>
    </row>
    <row r="396" spans="1:7" s="8" customFormat="1">
      <c r="A396" s="8" t="str">
        <f t="shared" si="6"/>
        <v>340205.400013</v>
      </c>
      <c r="B396" s="9">
        <v>400013</v>
      </c>
      <c r="C396" s="10" t="s">
        <v>135</v>
      </c>
      <c r="D396" s="8">
        <v>340205</v>
      </c>
      <c r="E396" s="6" t="s">
        <v>284</v>
      </c>
      <c r="F396" s="8" t="s">
        <v>2</v>
      </c>
      <c r="G396" s="8" t="s">
        <v>24</v>
      </c>
    </row>
    <row r="397" spans="1:7" s="8" customFormat="1">
      <c r="A397" s="8" t="str">
        <f t="shared" si="6"/>
        <v>340205.400014</v>
      </c>
      <c r="B397" s="9">
        <v>400014</v>
      </c>
      <c r="C397" s="10" t="s">
        <v>84</v>
      </c>
      <c r="D397" s="8">
        <v>340205</v>
      </c>
      <c r="E397" s="6" t="s">
        <v>284</v>
      </c>
      <c r="F397" s="8" t="s">
        <v>2</v>
      </c>
      <c r="G397" s="8" t="s">
        <v>24</v>
      </c>
    </row>
    <row r="398" spans="1:7" s="8" customFormat="1">
      <c r="A398" s="8" t="str">
        <f t="shared" si="6"/>
        <v>340205.400015</v>
      </c>
      <c r="B398" s="9">
        <v>400015</v>
      </c>
      <c r="C398" s="10" t="s">
        <v>85</v>
      </c>
      <c r="D398" s="8">
        <v>340205</v>
      </c>
      <c r="E398" s="6" t="s">
        <v>284</v>
      </c>
      <c r="F398" s="8" t="s">
        <v>2</v>
      </c>
      <c r="G398" s="8" t="s">
        <v>24</v>
      </c>
    </row>
    <row r="399" spans="1:7" s="8" customFormat="1">
      <c r="A399" s="8" t="str">
        <f t="shared" si="6"/>
        <v>340205.400016</v>
      </c>
      <c r="B399" s="9">
        <v>400016</v>
      </c>
      <c r="C399" s="10" t="s">
        <v>86</v>
      </c>
      <c r="D399" s="8">
        <v>340205</v>
      </c>
      <c r="E399" s="6" t="s">
        <v>284</v>
      </c>
      <c r="F399" s="8" t="s">
        <v>2</v>
      </c>
      <c r="G399" s="8" t="s">
        <v>24</v>
      </c>
    </row>
    <row r="400" spans="1:7" s="8" customFormat="1">
      <c r="A400" s="8" t="str">
        <f t="shared" si="6"/>
        <v>340205.400017</v>
      </c>
      <c r="B400" s="9">
        <v>400017</v>
      </c>
      <c r="C400" s="10" t="s">
        <v>87</v>
      </c>
      <c r="D400" s="8">
        <v>340205</v>
      </c>
      <c r="E400" s="6" t="s">
        <v>284</v>
      </c>
      <c r="F400" s="8" t="s">
        <v>2</v>
      </c>
      <c r="G400" s="8" t="s">
        <v>24</v>
      </c>
    </row>
    <row r="401" spans="1:7" s="8" customFormat="1">
      <c r="A401" s="8" t="str">
        <f t="shared" si="6"/>
        <v>340205.400020</v>
      </c>
      <c r="B401" s="9">
        <v>400020</v>
      </c>
      <c r="C401" s="10" t="s">
        <v>88</v>
      </c>
      <c r="D401" s="8">
        <v>340205</v>
      </c>
      <c r="E401" s="6" t="s">
        <v>284</v>
      </c>
      <c r="F401" s="8" t="s">
        <v>2</v>
      </c>
      <c r="G401" s="8" t="s">
        <v>24</v>
      </c>
    </row>
    <row r="402" spans="1:7" s="8" customFormat="1">
      <c r="A402" s="8" t="str">
        <f t="shared" si="6"/>
        <v>340205.400021</v>
      </c>
      <c r="B402" s="9">
        <v>400021</v>
      </c>
      <c r="C402" s="10" t="s">
        <v>89</v>
      </c>
      <c r="D402" s="8">
        <v>340205</v>
      </c>
      <c r="E402" s="6" t="s">
        <v>284</v>
      </c>
      <c r="F402" s="8" t="s">
        <v>2</v>
      </c>
      <c r="G402" s="8" t="s">
        <v>24</v>
      </c>
    </row>
    <row r="403" spans="1:7" s="8" customFormat="1">
      <c r="A403" s="8" t="str">
        <f t="shared" si="6"/>
        <v>340205.400022</v>
      </c>
      <c r="B403" s="9">
        <v>400022</v>
      </c>
      <c r="C403" s="10" t="s">
        <v>143</v>
      </c>
      <c r="D403" s="8">
        <v>340205</v>
      </c>
      <c r="E403" s="6" t="s">
        <v>284</v>
      </c>
      <c r="F403" s="8" t="s">
        <v>2</v>
      </c>
      <c r="G403" s="8" t="s">
        <v>24</v>
      </c>
    </row>
    <row r="404" spans="1:7" s="8" customFormat="1">
      <c r="A404" s="8" t="str">
        <f t="shared" si="6"/>
        <v>340205.400024</v>
      </c>
      <c r="B404" s="9">
        <v>400024</v>
      </c>
      <c r="C404" s="10" t="s">
        <v>144</v>
      </c>
      <c r="D404" s="8">
        <v>340205</v>
      </c>
      <c r="E404" s="6" t="s">
        <v>284</v>
      </c>
      <c r="F404" s="8" t="s">
        <v>2</v>
      </c>
      <c r="G404" s="8" t="s">
        <v>24</v>
      </c>
    </row>
    <row r="405" spans="1:7" s="8" customFormat="1">
      <c r="A405" s="8" t="str">
        <f t="shared" si="6"/>
        <v>340205.400025</v>
      </c>
      <c r="B405" s="9">
        <v>400025</v>
      </c>
      <c r="C405" s="10" t="s">
        <v>147</v>
      </c>
      <c r="D405" s="8">
        <v>340205</v>
      </c>
      <c r="E405" s="6" t="s">
        <v>284</v>
      </c>
      <c r="F405" s="8" t="s">
        <v>2</v>
      </c>
      <c r="G405" s="8" t="s">
        <v>24</v>
      </c>
    </row>
    <row r="406" spans="1:7" s="8" customFormat="1">
      <c r="A406" s="8" t="str">
        <f t="shared" si="6"/>
        <v>340205.400026</v>
      </c>
      <c r="B406" s="9">
        <v>400026</v>
      </c>
      <c r="C406" s="10" t="s">
        <v>148</v>
      </c>
      <c r="D406" s="8">
        <v>340205</v>
      </c>
      <c r="E406" s="6" t="s">
        <v>284</v>
      </c>
      <c r="F406" s="8" t="s">
        <v>2</v>
      </c>
      <c r="G406" s="8" t="s">
        <v>24</v>
      </c>
    </row>
    <row r="407" spans="1:7" s="8" customFormat="1">
      <c r="A407" s="8" t="str">
        <f t="shared" si="6"/>
        <v>340205.400027</v>
      </c>
      <c r="B407" s="9">
        <v>400027</v>
      </c>
      <c r="C407" s="10" t="s">
        <v>149</v>
      </c>
      <c r="D407" s="8">
        <v>340205</v>
      </c>
      <c r="E407" s="6" t="s">
        <v>284</v>
      </c>
      <c r="F407" s="8" t="s">
        <v>2</v>
      </c>
      <c r="G407" s="8" t="s">
        <v>24</v>
      </c>
    </row>
    <row r="408" spans="1:7" s="8" customFormat="1">
      <c r="A408" s="8" t="str">
        <f t="shared" si="6"/>
        <v>340205.400028</v>
      </c>
      <c r="B408" s="9">
        <v>400028</v>
      </c>
      <c r="C408" s="10" t="s">
        <v>150</v>
      </c>
      <c r="D408" s="8">
        <v>340205</v>
      </c>
      <c r="E408" s="6" t="s">
        <v>284</v>
      </c>
      <c r="F408" s="8" t="s">
        <v>2</v>
      </c>
      <c r="G408" s="8" t="s">
        <v>24</v>
      </c>
    </row>
    <row r="409" spans="1:7" s="8" customFormat="1">
      <c r="A409" s="8" t="str">
        <f t="shared" si="6"/>
        <v>340205.400029</v>
      </c>
      <c r="B409" s="9">
        <v>400029</v>
      </c>
      <c r="C409" s="10" t="s">
        <v>151</v>
      </c>
      <c r="D409" s="8">
        <v>340205</v>
      </c>
      <c r="E409" s="6" t="s">
        <v>284</v>
      </c>
      <c r="F409" s="8" t="s">
        <v>2</v>
      </c>
      <c r="G409" s="8" t="s">
        <v>24</v>
      </c>
    </row>
    <row r="410" spans="1:7" s="8" customFormat="1">
      <c r="A410" s="8" t="str">
        <f t="shared" si="6"/>
        <v>340205.400030</v>
      </c>
      <c r="B410" s="9">
        <v>400030</v>
      </c>
      <c r="C410" s="10" t="s">
        <v>152</v>
      </c>
      <c r="D410" s="8">
        <v>340205</v>
      </c>
      <c r="E410" s="6" t="s">
        <v>284</v>
      </c>
      <c r="F410" s="8" t="s">
        <v>2</v>
      </c>
      <c r="G410" s="8" t="s">
        <v>24</v>
      </c>
    </row>
    <row r="411" spans="1:7" s="8" customFormat="1">
      <c r="A411" s="8" t="str">
        <f t="shared" si="6"/>
        <v>340205.400175</v>
      </c>
      <c r="B411" s="9">
        <v>400175</v>
      </c>
      <c r="C411" s="10" t="s">
        <v>141</v>
      </c>
      <c r="D411" s="8">
        <v>340205</v>
      </c>
      <c r="E411" s="6" t="s">
        <v>284</v>
      </c>
      <c r="F411" s="8" t="s">
        <v>2</v>
      </c>
      <c r="G411" s="8" t="s">
        <v>24</v>
      </c>
    </row>
    <row r="412" spans="1:7" s="8" customFormat="1">
      <c r="A412" s="8" t="str">
        <f t="shared" si="6"/>
        <v>340205.400176</v>
      </c>
      <c r="B412" s="9">
        <v>400176</v>
      </c>
      <c r="C412" s="10" t="s">
        <v>142</v>
      </c>
      <c r="D412" s="8">
        <v>340205</v>
      </c>
      <c r="E412" s="6" t="s">
        <v>284</v>
      </c>
      <c r="F412" s="8" t="s">
        <v>2</v>
      </c>
      <c r="G412" s="8" t="s">
        <v>24</v>
      </c>
    </row>
    <row r="413" spans="1:7" s="8" customFormat="1">
      <c r="A413" s="8" t="str">
        <f t="shared" si="6"/>
        <v>340205.400177</v>
      </c>
      <c r="B413" s="9">
        <v>400177</v>
      </c>
      <c r="C413" s="10" t="s">
        <v>145</v>
      </c>
      <c r="D413" s="8">
        <v>340205</v>
      </c>
      <c r="E413" s="6" t="s">
        <v>284</v>
      </c>
      <c r="F413" s="8" t="s">
        <v>2</v>
      </c>
      <c r="G413" s="8" t="s">
        <v>24</v>
      </c>
    </row>
    <row r="414" spans="1:7" s="8" customFormat="1">
      <c r="A414" s="8" t="str">
        <f t="shared" si="6"/>
        <v>340205.400178</v>
      </c>
      <c r="B414" s="9">
        <v>400178</v>
      </c>
      <c r="C414" s="10" t="s">
        <v>153</v>
      </c>
      <c r="D414" s="8">
        <v>340205</v>
      </c>
      <c r="E414" s="6" t="s">
        <v>284</v>
      </c>
      <c r="F414" s="8" t="s">
        <v>2</v>
      </c>
      <c r="G414" s="8" t="s">
        <v>24</v>
      </c>
    </row>
    <row r="415" spans="1:7" s="8" customFormat="1">
      <c r="A415" s="8" t="str">
        <f t="shared" si="6"/>
        <v>340205.400179</v>
      </c>
      <c r="B415" s="9">
        <v>400179</v>
      </c>
      <c r="C415" s="10" t="s">
        <v>155</v>
      </c>
      <c r="D415" s="8">
        <v>340205</v>
      </c>
      <c r="E415" s="6" t="s">
        <v>284</v>
      </c>
      <c r="F415" s="8" t="s">
        <v>2</v>
      </c>
      <c r="G415" s="8" t="s">
        <v>24</v>
      </c>
    </row>
    <row r="416" spans="1:7" s="8" customFormat="1">
      <c r="A416" s="13" t="str">
        <f t="shared" si="6"/>
        <v>340205.400180</v>
      </c>
      <c r="B416" s="13">
        <v>400180</v>
      </c>
      <c r="C416" s="14" t="s">
        <v>154</v>
      </c>
      <c r="D416" s="17">
        <v>340205</v>
      </c>
      <c r="E416" s="6" t="s">
        <v>284</v>
      </c>
      <c r="F416" s="17" t="s">
        <v>2</v>
      </c>
      <c r="G416" s="17" t="s">
        <v>24</v>
      </c>
    </row>
    <row r="417" spans="1:7" s="8" customFormat="1">
      <c r="A417" s="8" t="str">
        <f t="shared" si="6"/>
        <v>340205.400202</v>
      </c>
      <c r="B417" s="9">
        <v>400202</v>
      </c>
      <c r="C417" s="10" t="s">
        <v>136</v>
      </c>
      <c r="D417" s="8">
        <v>340205</v>
      </c>
      <c r="E417" s="6" t="s">
        <v>284</v>
      </c>
      <c r="F417" s="8" t="s">
        <v>2</v>
      </c>
      <c r="G417" s="8" t="s">
        <v>24</v>
      </c>
    </row>
    <row r="418" spans="1:7" s="8" customFormat="1">
      <c r="A418" s="8" t="str">
        <f t="shared" si="6"/>
        <v>340205.400203</v>
      </c>
      <c r="B418" s="9">
        <v>400203</v>
      </c>
      <c r="C418" s="10" t="s">
        <v>137</v>
      </c>
      <c r="D418" s="8">
        <v>340205</v>
      </c>
      <c r="E418" s="6" t="s">
        <v>284</v>
      </c>
      <c r="F418" s="8" t="s">
        <v>2</v>
      </c>
      <c r="G418" s="8" t="s">
        <v>24</v>
      </c>
    </row>
    <row r="419" spans="1:7" s="8" customFormat="1">
      <c r="A419" s="8" t="str">
        <f t="shared" si="6"/>
        <v>340205.400214</v>
      </c>
      <c r="B419" s="9">
        <v>400214</v>
      </c>
      <c r="C419" s="10" t="s">
        <v>146</v>
      </c>
      <c r="D419" s="8">
        <v>340205</v>
      </c>
      <c r="E419" s="6" t="s">
        <v>284</v>
      </c>
      <c r="F419" s="8" t="s">
        <v>2</v>
      </c>
      <c r="G419" s="8" t="s">
        <v>24</v>
      </c>
    </row>
    <row r="420" spans="1:7" s="8" customFormat="1">
      <c r="A420" s="8" t="str">
        <f t="shared" si="6"/>
        <v>340205.400219</v>
      </c>
      <c r="B420" s="9">
        <v>400219</v>
      </c>
      <c r="C420" s="10" t="s">
        <v>138</v>
      </c>
      <c r="D420" s="8">
        <v>340205</v>
      </c>
      <c r="E420" s="6" t="s">
        <v>284</v>
      </c>
      <c r="F420" s="8" t="s">
        <v>2</v>
      </c>
      <c r="G420" s="8" t="s">
        <v>24</v>
      </c>
    </row>
    <row r="421" spans="1:7" s="8" customFormat="1">
      <c r="A421" s="8" t="str">
        <f t="shared" si="6"/>
        <v>340205.400220</v>
      </c>
      <c r="B421" s="9">
        <v>400220</v>
      </c>
      <c r="C421" s="10" t="s">
        <v>139</v>
      </c>
      <c r="D421" s="8">
        <v>340205</v>
      </c>
      <c r="E421" s="6" t="s">
        <v>284</v>
      </c>
      <c r="F421" s="8" t="s">
        <v>2</v>
      </c>
      <c r="G421" s="8" t="s">
        <v>24</v>
      </c>
    </row>
    <row r="422" spans="1:7" s="8" customFormat="1">
      <c r="A422" s="8" t="str">
        <f t="shared" si="6"/>
        <v>340205.400221</v>
      </c>
      <c r="B422" s="9">
        <v>400221</v>
      </c>
      <c r="C422" s="10" t="s">
        <v>140</v>
      </c>
      <c r="D422" s="8">
        <v>340205</v>
      </c>
      <c r="E422" s="6" t="s">
        <v>284</v>
      </c>
      <c r="F422" s="8" t="s">
        <v>2</v>
      </c>
      <c r="G422" s="8" t="s">
        <v>24</v>
      </c>
    </row>
    <row r="423" spans="1:7" s="8" customFormat="1">
      <c r="A423" s="11" t="str">
        <f t="shared" si="6"/>
        <v>340206.400003</v>
      </c>
      <c r="B423" s="11">
        <v>400003</v>
      </c>
      <c r="C423" s="12" t="s">
        <v>83</v>
      </c>
      <c r="D423" s="15">
        <v>340206</v>
      </c>
      <c r="E423" s="6" t="s">
        <v>285</v>
      </c>
      <c r="F423" s="15" t="s">
        <v>2</v>
      </c>
      <c r="G423" s="15" t="s">
        <v>24</v>
      </c>
    </row>
    <row r="424" spans="1:7" s="8" customFormat="1">
      <c r="A424" s="8" t="str">
        <f t="shared" si="6"/>
        <v>340206.400004</v>
      </c>
      <c r="B424" s="9">
        <v>400004</v>
      </c>
      <c r="C424" s="10" t="s">
        <v>128</v>
      </c>
      <c r="D424" s="8">
        <v>340206</v>
      </c>
      <c r="E424" s="6" t="s">
        <v>285</v>
      </c>
      <c r="F424" s="8" t="s">
        <v>2</v>
      </c>
      <c r="G424" s="8" t="s">
        <v>24</v>
      </c>
    </row>
    <row r="425" spans="1:7" s="8" customFormat="1">
      <c r="A425" s="8" t="str">
        <f t="shared" si="6"/>
        <v>340206.400005</v>
      </c>
      <c r="B425" s="9">
        <v>400005</v>
      </c>
      <c r="C425" s="10" t="s">
        <v>129</v>
      </c>
      <c r="D425" s="8">
        <v>340206</v>
      </c>
      <c r="E425" s="6" t="s">
        <v>285</v>
      </c>
      <c r="F425" s="8" t="s">
        <v>2</v>
      </c>
      <c r="G425" s="8" t="s">
        <v>24</v>
      </c>
    </row>
    <row r="426" spans="1:7" s="8" customFormat="1">
      <c r="A426" s="8" t="str">
        <f t="shared" si="6"/>
        <v>340206.400006</v>
      </c>
      <c r="B426" s="9">
        <v>400006</v>
      </c>
      <c r="C426" s="10" t="s">
        <v>130</v>
      </c>
      <c r="D426" s="8">
        <v>340206</v>
      </c>
      <c r="E426" s="6" t="s">
        <v>285</v>
      </c>
      <c r="F426" s="8" t="s">
        <v>2</v>
      </c>
      <c r="G426" s="8" t="s">
        <v>24</v>
      </c>
    </row>
    <row r="427" spans="1:7" s="8" customFormat="1">
      <c r="A427" s="8" t="str">
        <f t="shared" si="6"/>
        <v>340206.400007</v>
      </c>
      <c r="B427" s="9">
        <v>400007</v>
      </c>
      <c r="C427" s="10" t="s">
        <v>131</v>
      </c>
      <c r="D427" s="8">
        <v>340206</v>
      </c>
      <c r="E427" s="6" t="s">
        <v>285</v>
      </c>
      <c r="F427" s="8" t="s">
        <v>2</v>
      </c>
      <c r="G427" s="8" t="s">
        <v>24</v>
      </c>
    </row>
    <row r="428" spans="1:7" s="8" customFormat="1">
      <c r="A428" s="8" t="str">
        <f t="shared" si="6"/>
        <v>340206.400010</v>
      </c>
      <c r="B428" s="9">
        <v>400010</v>
      </c>
      <c r="C428" s="10" t="s">
        <v>132</v>
      </c>
      <c r="D428" s="8">
        <v>340206</v>
      </c>
      <c r="E428" s="6" t="s">
        <v>285</v>
      </c>
      <c r="F428" s="8" t="s">
        <v>2</v>
      </c>
      <c r="G428" s="8" t="s">
        <v>24</v>
      </c>
    </row>
    <row r="429" spans="1:7" s="8" customFormat="1">
      <c r="A429" s="8" t="str">
        <f t="shared" si="6"/>
        <v>340206.400011</v>
      </c>
      <c r="B429" s="9">
        <v>400011</v>
      </c>
      <c r="C429" s="10" t="s">
        <v>133</v>
      </c>
      <c r="D429" s="8">
        <v>340206</v>
      </c>
      <c r="E429" s="6" t="s">
        <v>285</v>
      </c>
      <c r="F429" s="7" t="s">
        <v>356</v>
      </c>
      <c r="G429" s="8" t="s">
        <v>24</v>
      </c>
    </row>
    <row r="430" spans="1:7" s="8" customFormat="1">
      <c r="A430" s="8" t="str">
        <f t="shared" si="6"/>
        <v>340206.400012</v>
      </c>
      <c r="B430" s="9">
        <v>400012</v>
      </c>
      <c r="C430" s="10" t="s">
        <v>134</v>
      </c>
      <c r="D430" s="8">
        <v>340206</v>
      </c>
      <c r="E430" s="6" t="s">
        <v>285</v>
      </c>
      <c r="F430" s="8" t="s">
        <v>2</v>
      </c>
      <c r="G430" s="8" t="s">
        <v>24</v>
      </c>
    </row>
    <row r="431" spans="1:7" s="8" customFormat="1">
      <c r="A431" s="8" t="str">
        <f t="shared" si="6"/>
        <v>340206.400013</v>
      </c>
      <c r="B431" s="9">
        <v>400013</v>
      </c>
      <c r="C431" s="10" t="s">
        <v>135</v>
      </c>
      <c r="D431" s="8">
        <v>340206</v>
      </c>
      <c r="E431" s="6" t="s">
        <v>285</v>
      </c>
      <c r="F431" s="8" t="s">
        <v>2</v>
      </c>
      <c r="G431" s="8" t="s">
        <v>24</v>
      </c>
    </row>
    <row r="432" spans="1:7" s="8" customFormat="1">
      <c r="A432" s="8" t="str">
        <f t="shared" si="6"/>
        <v>340206.400014</v>
      </c>
      <c r="B432" s="9">
        <v>400014</v>
      </c>
      <c r="C432" s="10" t="s">
        <v>84</v>
      </c>
      <c r="D432" s="8">
        <v>340206</v>
      </c>
      <c r="E432" s="6" t="s">
        <v>285</v>
      </c>
      <c r="F432" s="8" t="s">
        <v>2</v>
      </c>
      <c r="G432" s="8" t="s">
        <v>24</v>
      </c>
    </row>
    <row r="433" spans="1:7" s="8" customFormat="1">
      <c r="A433" s="8" t="str">
        <f t="shared" si="6"/>
        <v>340206.400015</v>
      </c>
      <c r="B433" s="9">
        <v>400015</v>
      </c>
      <c r="C433" s="10" t="s">
        <v>85</v>
      </c>
      <c r="D433" s="8">
        <v>340206</v>
      </c>
      <c r="E433" s="6" t="s">
        <v>285</v>
      </c>
      <c r="F433" s="8" t="s">
        <v>2</v>
      </c>
      <c r="G433" s="8" t="s">
        <v>24</v>
      </c>
    </row>
    <row r="434" spans="1:7" s="8" customFormat="1">
      <c r="A434" s="8" t="str">
        <f t="shared" si="6"/>
        <v>340206.400016</v>
      </c>
      <c r="B434" s="9">
        <v>400016</v>
      </c>
      <c r="C434" s="10" t="s">
        <v>86</v>
      </c>
      <c r="D434" s="8">
        <v>340206</v>
      </c>
      <c r="E434" s="6" t="s">
        <v>285</v>
      </c>
      <c r="F434" s="8" t="s">
        <v>2</v>
      </c>
      <c r="G434" s="8" t="s">
        <v>24</v>
      </c>
    </row>
    <row r="435" spans="1:7" s="8" customFormat="1">
      <c r="A435" s="8" t="str">
        <f t="shared" si="6"/>
        <v>340206.400017</v>
      </c>
      <c r="B435" s="9">
        <v>400017</v>
      </c>
      <c r="C435" s="10" t="s">
        <v>87</v>
      </c>
      <c r="D435" s="8">
        <v>340206</v>
      </c>
      <c r="E435" s="6" t="s">
        <v>285</v>
      </c>
      <c r="F435" s="8" t="s">
        <v>2</v>
      </c>
      <c r="G435" s="8" t="s">
        <v>24</v>
      </c>
    </row>
    <row r="436" spans="1:7" s="8" customFormat="1">
      <c r="A436" s="8" t="str">
        <f t="shared" si="6"/>
        <v>340206.400020</v>
      </c>
      <c r="B436" s="9">
        <v>400020</v>
      </c>
      <c r="C436" s="10" t="s">
        <v>88</v>
      </c>
      <c r="D436" s="8">
        <v>340206</v>
      </c>
      <c r="E436" s="6" t="s">
        <v>285</v>
      </c>
      <c r="F436" s="8" t="s">
        <v>2</v>
      </c>
      <c r="G436" s="8" t="s">
        <v>24</v>
      </c>
    </row>
    <row r="437" spans="1:7" s="8" customFormat="1">
      <c r="A437" s="8" t="str">
        <f t="shared" si="6"/>
        <v>340206.400021</v>
      </c>
      <c r="B437" s="9">
        <v>400021</v>
      </c>
      <c r="C437" s="10" t="s">
        <v>89</v>
      </c>
      <c r="D437" s="8">
        <v>340206</v>
      </c>
      <c r="E437" s="6" t="s">
        <v>285</v>
      </c>
      <c r="F437" s="8" t="s">
        <v>2</v>
      </c>
      <c r="G437" s="8" t="s">
        <v>24</v>
      </c>
    </row>
    <row r="438" spans="1:7" s="8" customFormat="1">
      <c r="A438" s="8" t="str">
        <f t="shared" si="6"/>
        <v>340206.400022</v>
      </c>
      <c r="B438" s="9">
        <v>400022</v>
      </c>
      <c r="C438" s="10" t="s">
        <v>143</v>
      </c>
      <c r="D438" s="8">
        <v>340206</v>
      </c>
      <c r="E438" s="6" t="s">
        <v>285</v>
      </c>
      <c r="F438" s="8" t="s">
        <v>2</v>
      </c>
      <c r="G438" s="8" t="s">
        <v>24</v>
      </c>
    </row>
    <row r="439" spans="1:7" s="8" customFormat="1">
      <c r="A439" s="8" t="str">
        <f t="shared" si="6"/>
        <v>340206.400024</v>
      </c>
      <c r="B439" s="9">
        <v>400024</v>
      </c>
      <c r="C439" s="10" t="s">
        <v>144</v>
      </c>
      <c r="D439" s="8">
        <v>340206</v>
      </c>
      <c r="E439" s="6" t="s">
        <v>285</v>
      </c>
      <c r="F439" s="8" t="s">
        <v>2</v>
      </c>
      <c r="G439" s="8" t="s">
        <v>24</v>
      </c>
    </row>
    <row r="440" spans="1:7" s="8" customFormat="1">
      <c r="A440" s="8" t="str">
        <f t="shared" si="6"/>
        <v>340206.400025</v>
      </c>
      <c r="B440" s="9">
        <v>400025</v>
      </c>
      <c r="C440" s="10" t="s">
        <v>147</v>
      </c>
      <c r="D440" s="8">
        <v>340206</v>
      </c>
      <c r="E440" s="6" t="s">
        <v>285</v>
      </c>
      <c r="F440" s="8" t="s">
        <v>2</v>
      </c>
      <c r="G440" s="8" t="s">
        <v>24</v>
      </c>
    </row>
    <row r="441" spans="1:7" s="8" customFormat="1">
      <c r="A441" s="8" t="str">
        <f t="shared" si="6"/>
        <v>340206.400026</v>
      </c>
      <c r="B441" s="9">
        <v>400026</v>
      </c>
      <c r="C441" s="10" t="s">
        <v>148</v>
      </c>
      <c r="D441" s="8">
        <v>340206</v>
      </c>
      <c r="E441" s="6" t="s">
        <v>285</v>
      </c>
      <c r="F441" s="8" t="s">
        <v>2</v>
      </c>
      <c r="G441" s="8" t="s">
        <v>24</v>
      </c>
    </row>
    <row r="442" spans="1:7" s="8" customFormat="1">
      <c r="A442" s="8" t="str">
        <f t="shared" si="6"/>
        <v>340206.400027</v>
      </c>
      <c r="B442" s="9">
        <v>400027</v>
      </c>
      <c r="C442" s="10" t="s">
        <v>149</v>
      </c>
      <c r="D442" s="8">
        <v>340206</v>
      </c>
      <c r="E442" s="6" t="s">
        <v>285</v>
      </c>
      <c r="F442" s="8" t="s">
        <v>2</v>
      </c>
      <c r="G442" s="8" t="s">
        <v>24</v>
      </c>
    </row>
    <row r="443" spans="1:7" s="8" customFormat="1">
      <c r="A443" s="8" t="str">
        <f t="shared" si="6"/>
        <v>340206.400028</v>
      </c>
      <c r="B443" s="9">
        <v>400028</v>
      </c>
      <c r="C443" s="10" t="s">
        <v>150</v>
      </c>
      <c r="D443" s="8">
        <v>340206</v>
      </c>
      <c r="E443" s="6" t="s">
        <v>285</v>
      </c>
      <c r="F443" s="8" t="s">
        <v>2</v>
      </c>
      <c r="G443" s="8" t="s">
        <v>24</v>
      </c>
    </row>
    <row r="444" spans="1:7" s="8" customFormat="1">
      <c r="A444" s="8" t="str">
        <f t="shared" si="6"/>
        <v>340206.400029</v>
      </c>
      <c r="B444" s="9">
        <v>400029</v>
      </c>
      <c r="C444" s="10" t="s">
        <v>151</v>
      </c>
      <c r="D444" s="8">
        <v>340206</v>
      </c>
      <c r="E444" s="6" t="s">
        <v>285</v>
      </c>
      <c r="F444" s="8" t="s">
        <v>2</v>
      </c>
      <c r="G444" s="8" t="s">
        <v>24</v>
      </c>
    </row>
    <row r="445" spans="1:7" s="8" customFormat="1">
      <c r="A445" s="8" t="str">
        <f t="shared" si="6"/>
        <v>340206.400030</v>
      </c>
      <c r="B445" s="9">
        <v>400030</v>
      </c>
      <c r="C445" s="10" t="s">
        <v>152</v>
      </c>
      <c r="D445" s="8">
        <v>340206</v>
      </c>
      <c r="E445" s="6" t="s">
        <v>285</v>
      </c>
      <c r="F445" s="8" t="s">
        <v>2</v>
      </c>
      <c r="G445" s="8" t="s">
        <v>24</v>
      </c>
    </row>
    <row r="446" spans="1:7" s="8" customFormat="1">
      <c r="A446" s="8" t="str">
        <f t="shared" si="6"/>
        <v>340206.400175</v>
      </c>
      <c r="B446" s="9">
        <v>400175</v>
      </c>
      <c r="C446" s="10" t="s">
        <v>141</v>
      </c>
      <c r="D446" s="8">
        <v>340206</v>
      </c>
      <c r="E446" s="6" t="s">
        <v>285</v>
      </c>
      <c r="F446" s="8" t="s">
        <v>2</v>
      </c>
      <c r="G446" s="8" t="s">
        <v>24</v>
      </c>
    </row>
    <row r="447" spans="1:7" s="8" customFormat="1">
      <c r="A447" s="8" t="str">
        <f t="shared" si="6"/>
        <v>340206.400176</v>
      </c>
      <c r="B447" s="9">
        <v>400176</v>
      </c>
      <c r="C447" s="10" t="s">
        <v>142</v>
      </c>
      <c r="D447" s="8">
        <v>340206</v>
      </c>
      <c r="E447" s="6" t="s">
        <v>285</v>
      </c>
      <c r="F447" s="8" t="s">
        <v>2</v>
      </c>
      <c r="G447" s="8" t="s">
        <v>24</v>
      </c>
    </row>
    <row r="448" spans="1:7" s="8" customFormat="1">
      <c r="A448" s="8" t="str">
        <f t="shared" si="6"/>
        <v>340206.400177</v>
      </c>
      <c r="B448" s="9">
        <v>400177</v>
      </c>
      <c r="C448" s="10" t="s">
        <v>145</v>
      </c>
      <c r="D448" s="8">
        <v>340206</v>
      </c>
      <c r="E448" s="6" t="s">
        <v>285</v>
      </c>
      <c r="F448" s="8" t="s">
        <v>2</v>
      </c>
      <c r="G448" s="8" t="s">
        <v>24</v>
      </c>
    </row>
    <row r="449" spans="1:7" s="8" customFormat="1">
      <c r="A449" s="8" t="str">
        <f t="shared" si="6"/>
        <v>340206.400178</v>
      </c>
      <c r="B449" s="9">
        <v>400178</v>
      </c>
      <c r="C449" s="10" t="s">
        <v>153</v>
      </c>
      <c r="D449" s="8">
        <v>340206</v>
      </c>
      <c r="E449" s="6" t="s">
        <v>285</v>
      </c>
      <c r="F449" s="8" t="s">
        <v>2</v>
      </c>
      <c r="G449" s="8" t="s">
        <v>24</v>
      </c>
    </row>
    <row r="450" spans="1:7" s="8" customFormat="1">
      <c r="A450" s="8" t="str">
        <f t="shared" ref="A450:A513" si="7">CONCATENATE(D450,".",B450)</f>
        <v>340206.400179</v>
      </c>
      <c r="B450" s="9">
        <v>400179</v>
      </c>
      <c r="C450" s="10" t="s">
        <v>155</v>
      </c>
      <c r="D450" s="8">
        <v>340206</v>
      </c>
      <c r="E450" s="6" t="s">
        <v>285</v>
      </c>
      <c r="F450" s="8" t="s">
        <v>2</v>
      </c>
      <c r="G450" s="8" t="s">
        <v>24</v>
      </c>
    </row>
    <row r="451" spans="1:7" s="8" customFormat="1">
      <c r="A451" s="13" t="str">
        <f t="shared" si="7"/>
        <v>340206.400180</v>
      </c>
      <c r="B451" s="13">
        <v>400180</v>
      </c>
      <c r="C451" s="14" t="s">
        <v>154</v>
      </c>
      <c r="D451" s="17">
        <v>340206</v>
      </c>
      <c r="E451" s="6" t="s">
        <v>285</v>
      </c>
      <c r="F451" s="17" t="s">
        <v>2</v>
      </c>
      <c r="G451" s="17" t="s">
        <v>24</v>
      </c>
    </row>
    <row r="452" spans="1:7" s="8" customFormat="1">
      <c r="A452" s="8" t="str">
        <f t="shared" si="7"/>
        <v>340206.400202</v>
      </c>
      <c r="B452" s="9">
        <v>400202</v>
      </c>
      <c r="C452" s="10" t="s">
        <v>136</v>
      </c>
      <c r="D452" s="8">
        <v>340206</v>
      </c>
      <c r="E452" s="6" t="s">
        <v>285</v>
      </c>
      <c r="F452" s="8" t="s">
        <v>2</v>
      </c>
      <c r="G452" s="8" t="s">
        <v>24</v>
      </c>
    </row>
    <row r="453" spans="1:7" s="8" customFormat="1">
      <c r="A453" s="8" t="str">
        <f t="shared" si="7"/>
        <v>340206.400203</v>
      </c>
      <c r="B453" s="9">
        <v>400203</v>
      </c>
      <c r="C453" s="10" t="s">
        <v>137</v>
      </c>
      <c r="D453" s="8">
        <v>340206</v>
      </c>
      <c r="E453" s="6" t="s">
        <v>285</v>
      </c>
      <c r="F453" s="8" t="s">
        <v>2</v>
      </c>
      <c r="G453" s="8" t="s">
        <v>24</v>
      </c>
    </row>
    <row r="454" spans="1:7" s="8" customFormat="1">
      <c r="A454" s="8" t="str">
        <f t="shared" si="7"/>
        <v>340206.400214</v>
      </c>
      <c r="B454" s="9">
        <v>400214</v>
      </c>
      <c r="C454" s="10" t="s">
        <v>146</v>
      </c>
      <c r="D454" s="8">
        <v>340206</v>
      </c>
      <c r="E454" s="6" t="s">
        <v>285</v>
      </c>
      <c r="F454" s="8" t="s">
        <v>2</v>
      </c>
      <c r="G454" s="8" t="s">
        <v>24</v>
      </c>
    </row>
    <row r="455" spans="1:7" s="8" customFormat="1">
      <c r="A455" s="8" t="str">
        <f t="shared" si="7"/>
        <v>340206.400219</v>
      </c>
      <c r="B455" s="9">
        <v>400219</v>
      </c>
      <c r="C455" s="10" t="s">
        <v>138</v>
      </c>
      <c r="D455" s="8">
        <v>340206</v>
      </c>
      <c r="E455" s="6" t="s">
        <v>285</v>
      </c>
      <c r="F455" s="8" t="s">
        <v>2</v>
      </c>
      <c r="G455" s="8" t="s">
        <v>24</v>
      </c>
    </row>
    <row r="456" spans="1:7" s="8" customFormat="1">
      <c r="A456" s="8" t="str">
        <f t="shared" si="7"/>
        <v>340206.400220</v>
      </c>
      <c r="B456" s="9">
        <v>400220</v>
      </c>
      <c r="C456" s="10" t="s">
        <v>139</v>
      </c>
      <c r="D456" s="8">
        <v>340206</v>
      </c>
      <c r="E456" s="6" t="s">
        <v>285</v>
      </c>
      <c r="F456" s="8" t="s">
        <v>2</v>
      </c>
      <c r="G456" s="8" t="s">
        <v>24</v>
      </c>
    </row>
    <row r="457" spans="1:7" s="8" customFormat="1">
      <c r="A457" s="8" t="str">
        <f t="shared" si="7"/>
        <v>340206.400221</v>
      </c>
      <c r="B457" s="9">
        <v>400221</v>
      </c>
      <c r="C457" s="10" t="s">
        <v>140</v>
      </c>
      <c r="D457" s="8">
        <v>340206</v>
      </c>
      <c r="E457" s="6" t="s">
        <v>285</v>
      </c>
      <c r="F457" s="8" t="s">
        <v>2</v>
      </c>
      <c r="G457" s="8" t="s">
        <v>24</v>
      </c>
    </row>
    <row r="458" spans="1:7" s="8" customFormat="1">
      <c r="A458" s="11" t="str">
        <f t="shared" si="7"/>
        <v>340207.400003</v>
      </c>
      <c r="B458" s="11">
        <v>400003</v>
      </c>
      <c r="C458" s="12" t="s">
        <v>83</v>
      </c>
      <c r="D458" s="15">
        <v>340207</v>
      </c>
      <c r="E458" s="6" t="s">
        <v>286</v>
      </c>
      <c r="F458" s="15" t="s">
        <v>2</v>
      </c>
      <c r="G458" s="15" t="s">
        <v>24</v>
      </c>
    </row>
    <row r="459" spans="1:7" s="8" customFormat="1">
      <c r="A459" s="8" t="str">
        <f t="shared" si="7"/>
        <v>340207.400004</v>
      </c>
      <c r="B459" s="9">
        <v>400004</v>
      </c>
      <c r="C459" s="10" t="s">
        <v>128</v>
      </c>
      <c r="D459" s="8">
        <v>340207</v>
      </c>
      <c r="E459" s="6" t="s">
        <v>286</v>
      </c>
      <c r="F459" s="8" t="s">
        <v>2</v>
      </c>
      <c r="G459" s="8" t="s">
        <v>24</v>
      </c>
    </row>
    <row r="460" spans="1:7" s="8" customFormat="1">
      <c r="A460" s="8" t="str">
        <f t="shared" si="7"/>
        <v>340207.400005</v>
      </c>
      <c r="B460" s="9">
        <v>400005</v>
      </c>
      <c r="C460" s="10" t="s">
        <v>129</v>
      </c>
      <c r="D460" s="8">
        <v>340207</v>
      </c>
      <c r="E460" s="6" t="s">
        <v>286</v>
      </c>
      <c r="F460" s="8" t="s">
        <v>2</v>
      </c>
      <c r="G460" s="8" t="s">
        <v>24</v>
      </c>
    </row>
    <row r="461" spans="1:7" s="8" customFormat="1">
      <c r="A461" s="8" t="str">
        <f t="shared" si="7"/>
        <v>340207.400006</v>
      </c>
      <c r="B461" s="9">
        <v>400006</v>
      </c>
      <c r="C461" s="10" t="s">
        <v>130</v>
      </c>
      <c r="D461" s="8">
        <v>340207</v>
      </c>
      <c r="E461" s="6" t="s">
        <v>286</v>
      </c>
      <c r="F461" s="8" t="s">
        <v>2</v>
      </c>
      <c r="G461" s="8" t="s">
        <v>24</v>
      </c>
    </row>
    <row r="462" spans="1:7" s="8" customFormat="1">
      <c r="A462" s="8" t="str">
        <f t="shared" si="7"/>
        <v>340207.400007</v>
      </c>
      <c r="B462" s="9">
        <v>400007</v>
      </c>
      <c r="C462" s="10" t="s">
        <v>131</v>
      </c>
      <c r="D462" s="8">
        <v>340207</v>
      </c>
      <c r="E462" s="6" t="s">
        <v>286</v>
      </c>
      <c r="F462" s="8" t="s">
        <v>2</v>
      </c>
      <c r="G462" s="8" t="s">
        <v>24</v>
      </c>
    </row>
    <row r="463" spans="1:7" s="8" customFormat="1">
      <c r="A463" s="8" t="str">
        <f t="shared" si="7"/>
        <v>340207.400010</v>
      </c>
      <c r="B463" s="9">
        <v>400010</v>
      </c>
      <c r="C463" s="10" t="s">
        <v>132</v>
      </c>
      <c r="D463" s="8">
        <v>340207</v>
      </c>
      <c r="E463" s="6" t="s">
        <v>286</v>
      </c>
      <c r="F463" s="8" t="s">
        <v>2</v>
      </c>
      <c r="G463" s="8" t="s">
        <v>24</v>
      </c>
    </row>
    <row r="464" spans="1:7" s="8" customFormat="1">
      <c r="A464" s="8" t="str">
        <f t="shared" si="7"/>
        <v>340207.400011</v>
      </c>
      <c r="B464" s="9">
        <v>400011</v>
      </c>
      <c r="C464" s="10" t="s">
        <v>133</v>
      </c>
      <c r="D464" s="8">
        <v>340207</v>
      </c>
      <c r="E464" s="6" t="s">
        <v>286</v>
      </c>
      <c r="F464" s="7" t="s">
        <v>356</v>
      </c>
      <c r="G464" s="8" t="s">
        <v>24</v>
      </c>
    </row>
    <row r="465" spans="1:7" s="8" customFormat="1">
      <c r="A465" s="8" t="str">
        <f t="shared" si="7"/>
        <v>340207.400012</v>
      </c>
      <c r="B465" s="9">
        <v>400012</v>
      </c>
      <c r="C465" s="10" t="s">
        <v>134</v>
      </c>
      <c r="D465" s="8">
        <v>340207</v>
      </c>
      <c r="E465" s="6" t="s">
        <v>286</v>
      </c>
      <c r="F465" s="8" t="s">
        <v>2</v>
      </c>
      <c r="G465" s="8" t="s">
        <v>24</v>
      </c>
    </row>
    <row r="466" spans="1:7" s="8" customFormat="1">
      <c r="A466" s="8" t="str">
        <f t="shared" si="7"/>
        <v>340207.400013</v>
      </c>
      <c r="B466" s="9">
        <v>400013</v>
      </c>
      <c r="C466" s="10" t="s">
        <v>135</v>
      </c>
      <c r="D466" s="8">
        <v>340207</v>
      </c>
      <c r="E466" s="6" t="s">
        <v>286</v>
      </c>
      <c r="F466" s="8" t="s">
        <v>2</v>
      </c>
      <c r="G466" s="8" t="s">
        <v>24</v>
      </c>
    </row>
    <row r="467" spans="1:7" s="8" customFormat="1">
      <c r="A467" s="8" t="str">
        <f t="shared" si="7"/>
        <v>340207.400014</v>
      </c>
      <c r="B467" s="9">
        <v>400014</v>
      </c>
      <c r="C467" s="10" t="s">
        <v>84</v>
      </c>
      <c r="D467" s="8">
        <v>340207</v>
      </c>
      <c r="E467" s="6" t="s">
        <v>286</v>
      </c>
      <c r="F467" s="8" t="s">
        <v>2</v>
      </c>
      <c r="G467" s="8" t="s">
        <v>24</v>
      </c>
    </row>
    <row r="468" spans="1:7" s="8" customFormat="1">
      <c r="A468" s="8" t="str">
        <f t="shared" si="7"/>
        <v>340207.400015</v>
      </c>
      <c r="B468" s="9">
        <v>400015</v>
      </c>
      <c r="C468" s="10" t="s">
        <v>85</v>
      </c>
      <c r="D468" s="8">
        <v>340207</v>
      </c>
      <c r="E468" s="6" t="s">
        <v>286</v>
      </c>
      <c r="F468" s="8" t="s">
        <v>2</v>
      </c>
      <c r="G468" s="8" t="s">
        <v>24</v>
      </c>
    </row>
    <row r="469" spans="1:7" s="8" customFormat="1">
      <c r="A469" s="8" t="str">
        <f t="shared" si="7"/>
        <v>340207.400016</v>
      </c>
      <c r="B469" s="9">
        <v>400016</v>
      </c>
      <c r="C469" s="10" t="s">
        <v>86</v>
      </c>
      <c r="D469" s="8">
        <v>340207</v>
      </c>
      <c r="E469" s="6" t="s">
        <v>286</v>
      </c>
      <c r="F469" s="8" t="s">
        <v>2</v>
      </c>
      <c r="G469" s="8" t="s">
        <v>24</v>
      </c>
    </row>
    <row r="470" spans="1:7" s="8" customFormat="1">
      <c r="A470" s="8" t="str">
        <f t="shared" si="7"/>
        <v>340207.400017</v>
      </c>
      <c r="B470" s="9">
        <v>400017</v>
      </c>
      <c r="C470" s="10" t="s">
        <v>87</v>
      </c>
      <c r="D470" s="8">
        <v>340207</v>
      </c>
      <c r="E470" s="6" t="s">
        <v>286</v>
      </c>
      <c r="F470" s="8" t="s">
        <v>2</v>
      </c>
      <c r="G470" s="8" t="s">
        <v>24</v>
      </c>
    </row>
    <row r="471" spans="1:7" s="8" customFormat="1">
      <c r="A471" s="8" t="str">
        <f t="shared" si="7"/>
        <v>340207.400020</v>
      </c>
      <c r="B471" s="9">
        <v>400020</v>
      </c>
      <c r="C471" s="10" t="s">
        <v>88</v>
      </c>
      <c r="D471" s="8">
        <v>340207</v>
      </c>
      <c r="E471" s="6" t="s">
        <v>286</v>
      </c>
      <c r="F471" s="8" t="s">
        <v>2</v>
      </c>
      <c r="G471" s="8" t="s">
        <v>24</v>
      </c>
    </row>
    <row r="472" spans="1:7" s="8" customFormat="1">
      <c r="A472" s="8" t="str">
        <f t="shared" si="7"/>
        <v>340207.400021</v>
      </c>
      <c r="B472" s="9">
        <v>400021</v>
      </c>
      <c r="C472" s="10" t="s">
        <v>89</v>
      </c>
      <c r="D472" s="8">
        <v>340207</v>
      </c>
      <c r="E472" s="6" t="s">
        <v>286</v>
      </c>
      <c r="F472" s="8" t="s">
        <v>2</v>
      </c>
      <c r="G472" s="8" t="s">
        <v>24</v>
      </c>
    </row>
    <row r="473" spans="1:7" s="8" customFormat="1">
      <c r="A473" s="8" t="str">
        <f t="shared" si="7"/>
        <v>340207.400022</v>
      </c>
      <c r="B473" s="9">
        <v>400022</v>
      </c>
      <c r="C473" s="10" t="s">
        <v>143</v>
      </c>
      <c r="D473" s="8">
        <v>340207</v>
      </c>
      <c r="E473" s="6" t="s">
        <v>286</v>
      </c>
      <c r="F473" s="8" t="s">
        <v>2</v>
      </c>
      <c r="G473" s="8" t="s">
        <v>24</v>
      </c>
    </row>
    <row r="474" spans="1:7" s="8" customFormat="1">
      <c r="A474" s="8" t="str">
        <f t="shared" si="7"/>
        <v>340207.400024</v>
      </c>
      <c r="B474" s="9">
        <v>400024</v>
      </c>
      <c r="C474" s="10" t="s">
        <v>144</v>
      </c>
      <c r="D474" s="8">
        <v>340207</v>
      </c>
      <c r="E474" s="6" t="s">
        <v>286</v>
      </c>
      <c r="F474" s="8" t="s">
        <v>2</v>
      </c>
      <c r="G474" s="8" t="s">
        <v>24</v>
      </c>
    </row>
    <row r="475" spans="1:7" s="8" customFormat="1">
      <c r="A475" s="8" t="str">
        <f t="shared" si="7"/>
        <v>340207.400025</v>
      </c>
      <c r="B475" s="9">
        <v>400025</v>
      </c>
      <c r="C475" s="10" t="s">
        <v>147</v>
      </c>
      <c r="D475" s="8">
        <v>340207</v>
      </c>
      <c r="E475" s="6" t="s">
        <v>286</v>
      </c>
      <c r="F475" s="8" t="s">
        <v>2</v>
      </c>
      <c r="G475" s="8" t="s">
        <v>24</v>
      </c>
    </row>
    <row r="476" spans="1:7" s="8" customFormat="1">
      <c r="A476" s="8" t="str">
        <f t="shared" si="7"/>
        <v>340207.400026</v>
      </c>
      <c r="B476" s="9">
        <v>400026</v>
      </c>
      <c r="C476" s="10" t="s">
        <v>148</v>
      </c>
      <c r="D476" s="8">
        <v>340207</v>
      </c>
      <c r="E476" s="6" t="s">
        <v>286</v>
      </c>
      <c r="F476" s="8" t="s">
        <v>2</v>
      </c>
      <c r="G476" s="8" t="s">
        <v>24</v>
      </c>
    </row>
    <row r="477" spans="1:7" s="8" customFormat="1">
      <c r="A477" s="8" t="str">
        <f t="shared" si="7"/>
        <v>340207.400027</v>
      </c>
      <c r="B477" s="9">
        <v>400027</v>
      </c>
      <c r="C477" s="10" t="s">
        <v>149</v>
      </c>
      <c r="D477" s="8">
        <v>340207</v>
      </c>
      <c r="E477" s="6" t="s">
        <v>286</v>
      </c>
      <c r="F477" s="8" t="s">
        <v>2</v>
      </c>
      <c r="G477" s="8" t="s">
        <v>24</v>
      </c>
    </row>
    <row r="478" spans="1:7" s="8" customFormat="1">
      <c r="A478" s="8" t="str">
        <f t="shared" si="7"/>
        <v>340207.400028</v>
      </c>
      <c r="B478" s="9">
        <v>400028</v>
      </c>
      <c r="C478" s="10" t="s">
        <v>150</v>
      </c>
      <c r="D478" s="8">
        <v>340207</v>
      </c>
      <c r="E478" s="6" t="s">
        <v>286</v>
      </c>
      <c r="F478" s="8" t="s">
        <v>2</v>
      </c>
      <c r="G478" s="8" t="s">
        <v>24</v>
      </c>
    </row>
    <row r="479" spans="1:7" s="8" customFormat="1">
      <c r="A479" s="8" t="str">
        <f t="shared" si="7"/>
        <v>340207.400029</v>
      </c>
      <c r="B479" s="9">
        <v>400029</v>
      </c>
      <c r="C479" s="10" t="s">
        <v>151</v>
      </c>
      <c r="D479" s="8">
        <v>340207</v>
      </c>
      <c r="E479" s="6" t="s">
        <v>286</v>
      </c>
      <c r="F479" s="8" t="s">
        <v>2</v>
      </c>
      <c r="G479" s="8" t="s">
        <v>24</v>
      </c>
    </row>
    <row r="480" spans="1:7" s="8" customFormat="1">
      <c r="A480" s="8" t="str">
        <f t="shared" si="7"/>
        <v>340207.400030</v>
      </c>
      <c r="B480" s="9">
        <v>400030</v>
      </c>
      <c r="C480" s="10" t="s">
        <v>152</v>
      </c>
      <c r="D480" s="8">
        <v>340207</v>
      </c>
      <c r="E480" s="6" t="s">
        <v>286</v>
      </c>
      <c r="F480" s="8" t="s">
        <v>2</v>
      </c>
      <c r="G480" s="8" t="s">
        <v>24</v>
      </c>
    </row>
    <row r="481" spans="1:7" s="8" customFormat="1">
      <c r="A481" s="8" t="str">
        <f t="shared" si="7"/>
        <v>340207.400175</v>
      </c>
      <c r="B481" s="9">
        <v>400175</v>
      </c>
      <c r="C481" s="10" t="s">
        <v>141</v>
      </c>
      <c r="D481" s="8">
        <v>340207</v>
      </c>
      <c r="E481" s="6" t="s">
        <v>286</v>
      </c>
      <c r="F481" s="8" t="s">
        <v>2</v>
      </c>
      <c r="G481" s="8" t="s">
        <v>24</v>
      </c>
    </row>
    <row r="482" spans="1:7" s="8" customFormat="1">
      <c r="A482" s="8" t="str">
        <f t="shared" si="7"/>
        <v>340207.400176</v>
      </c>
      <c r="B482" s="9">
        <v>400176</v>
      </c>
      <c r="C482" s="10" t="s">
        <v>142</v>
      </c>
      <c r="D482" s="8">
        <v>340207</v>
      </c>
      <c r="E482" s="6" t="s">
        <v>286</v>
      </c>
      <c r="F482" s="8" t="s">
        <v>2</v>
      </c>
      <c r="G482" s="8" t="s">
        <v>24</v>
      </c>
    </row>
    <row r="483" spans="1:7" s="8" customFormat="1">
      <c r="A483" s="8" t="str">
        <f t="shared" si="7"/>
        <v>340207.400177</v>
      </c>
      <c r="B483" s="9">
        <v>400177</v>
      </c>
      <c r="C483" s="10" t="s">
        <v>145</v>
      </c>
      <c r="D483" s="8">
        <v>340207</v>
      </c>
      <c r="E483" s="6" t="s">
        <v>286</v>
      </c>
      <c r="F483" s="8" t="s">
        <v>2</v>
      </c>
      <c r="G483" s="8" t="s">
        <v>24</v>
      </c>
    </row>
    <row r="484" spans="1:7" s="8" customFormat="1">
      <c r="A484" s="8" t="str">
        <f t="shared" si="7"/>
        <v>340207.400178</v>
      </c>
      <c r="B484" s="9">
        <v>400178</v>
      </c>
      <c r="C484" s="10" t="s">
        <v>153</v>
      </c>
      <c r="D484" s="8">
        <v>340207</v>
      </c>
      <c r="E484" s="6" t="s">
        <v>286</v>
      </c>
      <c r="F484" s="8" t="s">
        <v>2</v>
      </c>
      <c r="G484" s="8" t="s">
        <v>24</v>
      </c>
    </row>
    <row r="485" spans="1:7" s="8" customFormat="1">
      <c r="A485" s="8" t="str">
        <f t="shared" si="7"/>
        <v>340207.400179</v>
      </c>
      <c r="B485" s="9">
        <v>400179</v>
      </c>
      <c r="C485" s="10" t="s">
        <v>155</v>
      </c>
      <c r="D485" s="8">
        <v>340207</v>
      </c>
      <c r="E485" s="6" t="s">
        <v>286</v>
      </c>
      <c r="F485" s="8" t="s">
        <v>2</v>
      </c>
      <c r="G485" s="8" t="s">
        <v>24</v>
      </c>
    </row>
    <row r="486" spans="1:7" s="8" customFormat="1">
      <c r="A486" s="13" t="str">
        <f t="shared" si="7"/>
        <v>340207.400180</v>
      </c>
      <c r="B486" s="13">
        <v>400180</v>
      </c>
      <c r="C486" s="14" t="s">
        <v>154</v>
      </c>
      <c r="D486" s="17">
        <v>340207</v>
      </c>
      <c r="E486" s="6" t="s">
        <v>286</v>
      </c>
      <c r="F486" s="17" t="s">
        <v>2</v>
      </c>
      <c r="G486" s="17" t="s">
        <v>24</v>
      </c>
    </row>
    <row r="487" spans="1:7" s="8" customFormat="1">
      <c r="A487" s="8" t="str">
        <f t="shared" si="7"/>
        <v>340207.400202</v>
      </c>
      <c r="B487" s="9">
        <v>400202</v>
      </c>
      <c r="C487" s="10" t="s">
        <v>136</v>
      </c>
      <c r="D487" s="8">
        <v>340207</v>
      </c>
      <c r="E487" s="6" t="s">
        <v>286</v>
      </c>
      <c r="F487" s="8" t="s">
        <v>2</v>
      </c>
      <c r="G487" s="8" t="s">
        <v>24</v>
      </c>
    </row>
    <row r="488" spans="1:7" s="8" customFormat="1">
      <c r="A488" s="8" t="str">
        <f t="shared" si="7"/>
        <v>340207.400203</v>
      </c>
      <c r="B488" s="9">
        <v>400203</v>
      </c>
      <c r="C488" s="10" t="s">
        <v>137</v>
      </c>
      <c r="D488" s="8">
        <v>340207</v>
      </c>
      <c r="E488" s="6" t="s">
        <v>286</v>
      </c>
      <c r="F488" s="8" t="s">
        <v>2</v>
      </c>
      <c r="G488" s="8" t="s">
        <v>24</v>
      </c>
    </row>
    <row r="489" spans="1:7" s="8" customFormat="1">
      <c r="A489" s="8" t="str">
        <f t="shared" si="7"/>
        <v>340207.400214</v>
      </c>
      <c r="B489" s="9">
        <v>400214</v>
      </c>
      <c r="C489" s="10" t="s">
        <v>146</v>
      </c>
      <c r="D489" s="8">
        <v>340207</v>
      </c>
      <c r="E489" s="6" t="s">
        <v>286</v>
      </c>
      <c r="F489" s="8" t="s">
        <v>2</v>
      </c>
      <c r="G489" s="8" t="s">
        <v>24</v>
      </c>
    </row>
    <row r="490" spans="1:7" s="8" customFormat="1">
      <c r="A490" s="8" t="str">
        <f t="shared" si="7"/>
        <v>340207.400219</v>
      </c>
      <c r="B490" s="9">
        <v>400219</v>
      </c>
      <c r="C490" s="10" t="s">
        <v>138</v>
      </c>
      <c r="D490" s="8">
        <v>340207</v>
      </c>
      <c r="E490" s="6" t="s">
        <v>286</v>
      </c>
      <c r="F490" s="8" t="s">
        <v>2</v>
      </c>
      <c r="G490" s="8" t="s">
        <v>24</v>
      </c>
    </row>
    <row r="491" spans="1:7" s="8" customFormat="1">
      <c r="A491" s="8" t="str">
        <f t="shared" si="7"/>
        <v>340207.400220</v>
      </c>
      <c r="B491" s="9">
        <v>400220</v>
      </c>
      <c r="C491" s="10" t="s">
        <v>139</v>
      </c>
      <c r="D491" s="8">
        <v>340207</v>
      </c>
      <c r="E491" s="6" t="s">
        <v>286</v>
      </c>
      <c r="F491" s="8" t="s">
        <v>2</v>
      </c>
      <c r="G491" s="8" t="s">
        <v>24</v>
      </c>
    </row>
    <row r="492" spans="1:7" s="8" customFormat="1">
      <c r="A492" s="8" t="str">
        <f t="shared" si="7"/>
        <v>340207.400221</v>
      </c>
      <c r="B492" s="9">
        <v>400221</v>
      </c>
      <c r="C492" s="10" t="s">
        <v>140</v>
      </c>
      <c r="D492" s="8">
        <v>340207</v>
      </c>
      <c r="E492" s="6" t="s">
        <v>286</v>
      </c>
      <c r="F492" s="8" t="s">
        <v>2</v>
      </c>
      <c r="G492" s="8" t="s">
        <v>24</v>
      </c>
    </row>
    <row r="493" spans="1:7" s="8" customFormat="1">
      <c r="A493" s="11" t="str">
        <f t="shared" si="7"/>
        <v>340208.400003</v>
      </c>
      <c r="B493" s="11">
        <v>400003</v>
      </c>
      <c r="C493" s="12" t="s">
        <v>83</v>
      </c>
      <c r="D493" s="15">
        <v>340208</v>
      </c>
      <c r="E493" s="6" t="s">
        <v>287</v>
      </c>
      <c r="F493" s="15" t="s">
        <v>2</v>
      </c>
      <c r="G493" s="15" t="s">
        <v>24</v>
      </c>
    </row>
    <row r="494" spans="1:7" s="8" customFormat="1">
      <c r="A494" s="8" t="str">
        <f t="shared" si="7"/>
        <v>340208.400004</v>
      </c>
      <c r="B494" s="9">
        <v>400004</v>
      </c>
      <c r="C494" s="10" t="s">
        <v>128</v>
      </c>
      <c r="D494" s="8">
        <v>340208</v>
      </c>
      <c r="E494" s="6" t="s">
        <v>287</v>
      </c>
      <c r="F494" s="8" t="s">
        <v>2</v>
      </c>
      <c r="G494" s="8" t="s">
        <v>24</v>
      </c>
    </row>
    <row r="495" spans="1:7" s="8" customFormat="1">
      <c r="A495" s="8" t="str">
        <f t="shared" si="7"/>
        <v>340208.400005</v>
      </c>
      <c r="B495" s="9">
        <v>400005</v>
      </c>
      <c r="C495" s="10" t="s">
        <v>129</v>
      </c>
      <c r="D495" s="8">
        <v>340208</v>
      </c>
      <c r="E495" s="6" t="s">
        <v>287</v>
      </c>
      <c r="F495" s="8" t="s">
        <v>2</v>
      </c>
      <c r="G495" s="8" t="s">
        <v>24</v>
      </c>
    </row>
    <row r="496" spans="1:7" s="8" customFormat="1">
      <c r="A496" s="8" t="str">
        <f t="shared" si="7"/>
        <v>340208.400006</v>
      </c>
      <c r="B496" s="9">
        <v>400006</v>
      </c>
      <c r="C496" s="10" t="s">
        <v>130</v>
      </c>
      <c r="D496" s="8">
        <v>340208</v>
      </c>
      <c r="E496" s="6" t="s">
        <v>287</v>
      </c>
      <c r="F496" s="8" t="s">
        <v>2</v>
      </c>
      <c r="G496" s="8" t="s">
        <v>24</v>
      </c>
    </row>
    <row r="497" spans="1:7" s="8" customFormat="1">
      <c r="A497" s="8" t="str">
        <f t="shared" si="7"/>
        <v>340208.400007</v>
      </c>
      <c r="B497" s="9">
        <v>400007</v>
      </c>
      <c r="C497" s="10" t="s">
        <v>131</v>
      </c>
      <c r="D497" s="8">
        <v>340208</v>
      </c>
      <c r="E497" s="6" t="s">
        <v>287</v>
      </c>
      <c r="F497" s="8" t="s">
        <v>2</v>
      </c>
      <c r="G497" s="8" t="s">
        <v>24</v>
      </c>
    </row>
    <row r="498" spans="1:7" s="8" customFormat="1">
      <c r="A498" s="8" t="str">
        <f t="shared" si="7"/>
        <v>340208.400010</v>
      </c>
      <c r="B498" s="9">
        <v>400010</v>
      </c>
      <c r="C498" s="10" t="s">
        <v>132</v>
      </c>
      <c r="D498" s="8">
        <v>340208</v>
      </c>
      <c r="E498" s="6" t="s">
        <v>287</v>
      </c>
      <c r="F498" s="8" t="s">
        <v>2</v>
      </c>
      <c r="G498" s="8" t="s">
        <v>24</v>
      </c>
    </row>
    <row r="499" spans="1:7" s="8" customFormat="1">
      <c r="A499" s="8" t="str">
        <f t="shared" si="7"/>
        <v>340208.400011</v>
      </c>
      <c r="B499" s="9">
        <v>400011</v>
      </c>
      <c r="C499" s="10" t="s">
        <v>133</v>
      </c>
      <c r="D499" s="8">
        <v>340208</v>
      </c>
      <c r="E499" s="6" t="s">
        <v>287</v>
      </c>
      <c r="F499" s="7" t="s">
        <v>356</v>
      </c>
      <c r="G499" s="8" t="s">
        <v>24</v>
      </c>
    </row>
    <row r="500" spans="1:7" s="8" customFormat="1">
      <c r="A500" s="8" t="str">
        <f t="shared" si="7"/>
        <v>340208.400012</v>
      </c>
      <c r="B500" s="9">
        <v>400012</v>
      </c>
      <c r="C500" s="10" t="s">
        <v>134</v>
      </c>
      <c r="D500" s="8">
        <v>340208</v>
      </c>
      <c r="E500" s="6" t="s">
        <v>287</v>
      </c>
      <c r="F500" s="8" t="s">
        <v>2</v>
      </c>
      <c r="G500" s="8" t="s">
        <v>24</v>
      </c>
    </row>
    <row r="501" spans="1:7" s="8" customFormat="1">
      <c r="A501" s="8" t="str">
        <f t="shared" si="7"/>
        <v>340208.400013</v>
      </c>
      <c r="B501" s="9">
        <v>400013</v>
      </c>
      <c r="C501" s="10" t="s">
        <v>135</v>
      </c>
      <c r="D501" s="8">
        <v>340208</v>
      </c>
      <c r="E501" s="6" t="s">
        <v>287</v>
      </c>
      <c r="F501" s="8" t="s">
        <v>2</v>
      </c>
      <c r="G501" s="8" t="s">
        <v>24</v>
      </c>
    </row>
    <row r="502" spans="1:7" s="8" customFormat="1">
      <c r="A502" s="8" t="str">
        <f t="shared" si="7"/>
        <v>340208.400014</v>
      </c>
      <c r="B502" s="9">
        <v>400014</v>
      </c>
      <c r="C502" s="10" t="s">
        <v>84</v>
      </c>
      <c r="D502" s="8">
        <v>340208</v>
      </c>
      <c r="E502" s="6" t="s">
        <v>287</v>
      </c>
      <c r="F502" s="8" t="s">
        <v>2</v>
      </c>
      <c r="G502" s="8" t="s">
        <v>24</v>
      </c>
    </row>
    <row r="503" spans="1:7" s="8" customFormat="1">
      <c r="A503" s="8" t="str">
        <f t="shared" si="7"/>
        <v>340208.400015</v>
      </c>
      <c r="B503" s="9">
        <v>400015</v>
      </c>
      <c r="C503" s="10" t="s">
        <v>85</v>
      </c>
      <c r="D503" s="8">
        <v>340208</v>
      </c>
      <c r="E503" s="6" t="s">
        <v>287</v>
      </c>
      <c r="F503" s="8" t="s">
        <v>2</v>
      </c>
      <c r="G503" s="8" t="s">
        <v>24</v>
      </c>
    </row>
    <row r="504" spans="1:7" s="8" customFormat="1">
      <c r="A504" s="8" t="str">
        <f t="shared" si="7"/>
        <v>340208.400016</v>
      </c>
      <c r="B504" s="9">
        <v>400016</v>
      </c>
      <c r="C504" s="10" t="s">
        <v>86</v>
      </c>
      <c r="D504" s="8">
        <v>340208</v>
      </c>
      <c r="E504" s="6" t="s">
        <v>287</v>
      </c>
      <c r="F504" s="8" t="s">
        <v>2</v>
      </c>
      <c r="G504" s="8" t="s">
        <v>24</v>
      </c>
    </row>
    <row r="505" spans="1:7" s="8" customFormat="1">
      <c r="A505" s="8" t="str">
        <f t="shared" si="7"/>
        <v>340208.400017</v>
      </c>
      <c r="B505" s="9">
        <v>400017</v>
      </c>
      <c r="C505" s="10" t="s">
        <v>87</v>
      </c>
      <c r="D505" s="8">
        <v>340208</v>
      </c>
      <c r="E505" s="6" t="s">
        <v>287</v>
      </c>
      <c r="F505" s="8" t="s">
        <v>2</v>
      </c>
      <c r="G505" s="8" t="s">
        <v>24</v>
      </c>
    </row>
    <row r="506" spans="1:7" s="8" customFormat="1">
      <c r="A506" s="8" t="str">
        <f t="shared" si="7"/>
        <v>340208.400020</v>
      </c>
      <c r="B506" s="9">
        <v>400020</v>
      </c>
      <c r="C506" s="10" t="s">
        <v>88</v>
      </c>
      <c r="D506" s="8">
        <v>340208</v>
      </c>
      <c r="E506" s="6" t="s">
        <v>287</v>
      </c>
      <c r="F506" s="8" t="s">
        <v>2</v>
      </c>
      <c r="G506" s="8" t="s">
        <v>24</v>
      </c>
    </row>
    <row r="507" spans="1:7" s="8" customFormat="1">
      <c r="A507" s="8" t="str">
        <f t="shared" si="7"/>
        <v>340208.400021</v>
      </c>
      <c r="B507" s="9">
        <v>400021</v>
      </c>
      <c r="C507" s="10" t="s">
        <v>89</v>
      </c>
      <c r="D507" s="8">
        <v>340208</v>
      </c>
      <c r="E507" s="6" t="s">
        <v>287</v>
      </c>
      <c r="F507" s="8" t="s">
        <v>2</v>
      </c>
      <c r="G507" s="8" t="s">
        <v>24</v>
      </c>
    </row>
    <row r="508" spans="1:7" s="8" customFormat="1">
      <c r="A508" s="8" t="str">
        <f t="shared" si="7"/>
        <v>340208.400022</v>
      </c>
      <c r="B508" s="9">
        <v>400022</v>
      </c>
      <c r="C508" s="10" t="s">
        <v>143</v>
      </c>
      <c r="D508" s="8">
        <v>340208</v>
      </c>
      <c r="E508" s="6" t="s">
        <v>287</v>
      </c>
      <c r="F508" s="8" t="s">
        <v>2</v>
      </c>
      <c r="G508" s="8" t="s">
        <v>24</v>
      </c>
    </row>
    <row r="509" spans="1:7" s="8" customFormat="1">
      <c r="A509" s="8" t="str">
        <f t="shared" si="7"/>
        <v>340208.400024</v>
      </c>
      <c r="B509" s="9">
        <v>400024</v>
      </c>
      <c r="C509" s="10" t="s">
        <v>144</v>
      </c>
      <c r="D509" s="8">
        <v>340208</v>
      </c>
      <c r="E509" s="6" t="s">
        <v>287</v>
      </c>
      <c r="F509" s="8" t="s">
        <v>2</v>
      </c>
      <c r="G509" s="8" t="s">
        <v>24</v>
      </c>
    </row>
    <row r="510" spans="1:7" s="8" customFormat="1">
      <c r="A510" s="8" t="str">
        <f t="shared" si="7"/>
        <v>340208.400025</v>
      </c>
      <c r="B510" s="9">
        <v>400025</v>
      </c>
      <c r="C510" s="10" t="s">
        <v>147</v>
      </c>
      <c r="D510" s="8">
        <v>340208</v>
      </c>
      <c r="E510" s="6" t="s">
        <v>287</v>
      </c>
      <c r="F510" s="8" t="s">
        <v>2</v>
      </c>
      <c r="G510" s="8" t="s">
        <v>24</v>
      </c>
    </row>
    <row r="511" spans="1:7" s="8" customFormat="1">
      <c r="A511" s="8" t="str">
        <f t="shared" si="7"/>
        <v>340208.400026</v>
      </c>
      <c r="B511" s="9">
        <v>400026</v>
      </c>
      <c r="C511" s="10" t="s">
        <v>148</v>
      </c>
      <c r="D511" s="8">
        <v>340208</v>
      </c>
      <c r="E511" s="6" t="s">
        <v>287</v>
      </c>
      <c r="F511" s="8" t="s">
        <v>2</v>
      </c>
      <c r="G511" s="8" t="s">
        <v>24</v>
      </c>
    </row>
    <row r="512" spans="1:7" s="8" customFormat="1">
      <c r="A512" s="8" t="str">
        <f t="shared" si="7"/>
        <v>340208.400027</v>
      </c>
      <c r="B512" s="9">
        <v>400027</v>
      </c>
      <c r="C512" s="10" t="s">
        <v>149</v>
      </c>
      <c r="D512" s="8">
        <v>340208</v>
      </c>
      <c r="E512" s="6" t="s">
        <v>287</v>
      </c>
      <c r="F512" s="8" t="s">
        <v>2</v>
      </c>
      <c r="G512" s="8" t="s">
        <v>24</v>
      </c>
    </row>
    <row r="513" spans="1:7" s="8" customFormat="1">
      <c r="A513" s="8" t="str">
        <f t="shared" si="7"/>
        <v>340208.400028</v>
      </c>
      <c r="B513" s="9">
        <v>400028</v>
      </c>
      <c r="C513" s="10" t="s">
        <v>150</v>
      </c>
      <c r="D513" s="8">
        <v>340208</v>
      </c>
      <c r="E513" s="6" t="s">
        <v>287</v>
      </c>
      <c r="F513" s="8" t="s">
        <v>2</v>
      </c>
      <c r="G513" s="8" t="s">
        <v>24</v>
      </c>
    </row>
    <row r="514" spans="1:7" s="8" customFormat="1">
      <c r="A514" s="8" t="str">
        <f t="shared" ref="A514:A577" si="8">CONCATENATE(D514,".",B514)</f>
        <v>340208.400029</v>
      </c>
      <c r="B514" s="9">
        <v>400029</v>
      </c>
      <c r="C514" s="10" t="s">
        <v>151</v>
      </c>
      <c r="D514" s="8">
        <v>340208</v>
      </c>
      <c r="E514" s="6" t="s">
        <v>287</v>
      </c>
      <c r="F514" s="8" t="s">
        <v>2</v>
      </c>
      <c r="G514" s="8" t="s">
        <v>24</v>
      </c>
    </row>
    <row r="515" spans="1:7" s="8" customFormat="1">
      <c r="A515" s="8" t="str">
        <f t="shared" si="8"/>
        <v>340208.400030</v>
      </c>
      <c r="B515" s="9">
        <v>400030</v>
      </c>
      <c r="C515" s="10" t="s">
        <v>152</v>
      </c>
      <c r="D515" s="8">
        <v>340208</v>
      </c>
      <c r="E515" s="6" t="s">
        <v>287</v>
      </c>
      <c r="F515" s="8" t="s">
        <v>2</v>
      </c>
      <c r="G515" s="8" t="s">
        <v>24</v>
      </c>
    </row>
    <row r="516" spans="1:7" s="8" customFormat="1">
      <c r="A516" s="8" t="str">
        <f t="shared" si="8"/>
        <v>340208.400175</v>
      </c>
      <c r="B516" s="9">
        <v>400175</v>
      </c>
      <c r="C516" s="10" t="s">
        <v>141</v>
      </c>
      <c r="D516" s="8">
        <v>340208</v>
      </c>
      <c r="E516" s="6" t="s">
        <v>287</v>
      </c>
      <c r="F516" s="8" t="s">
        <v>2</v>
      </c>
      <c r="G516" s="8" t="s">
        <v>24</v>
      </c>
    </row>
    <row r="517" spans="1:7" s="8" customFormat="1">
      <c r="A517" s="8" t="str">
        <f t="shared" si="8"/>
        <v>340208.400176</v>
      </c>
      <c r="B517" s="9">
        <v>400176</v>
      </c>
      <c r="C517" s="10" t="s">
        <v>142</v>
      </c>
      <c r="D517" s="8">
        <v>340208</v>
      </c>
      <c r="E517" s="6" t="s">
        <v>287</v>
      </c>
      <c r="F517" s="8" t="s">
        <v>2</v>
      </c>
      <c r="G517" s="8" t="s">
        <v>24</v>
      </c>
    </row>
    <row r="518" spans="1:7" s="8" customFormat="1">
      <c r="A518" s="8" t="str">
        <f t="shared" si="8"/>
        <v>340208.400177</v>
      </c>
      <c r="B518" s="9">
        <v>400177</v>
      </c>
      <c r="C518" s="10" t="s">
        <v>145</v>
      </c>
      <c r="D518" s="8">
        <v>340208</v>
      </c>
      <c r="E518" s="6" t="s">
        <v>287</v>
      </c>
      <c r="F518" s="8" t="s">
        <v>2</v>
      </c>
      <c r="G518" s="8" t="s">
        <v>24</v>
      </c>
    </row>
    <row r="519" spans="1:7" s="8" customFormat="1">
      <c r="A519" s="8" t="str">
        <f t="shared" si="8"/>
        <v>340208.400178</v>
      </c>
      <c r="B519" s="9">
        <v>400178</v>
      </c>
      <c r="C519" s="10" t="s">
        <v>153</v>
      </c>
      <c r="D519" s="8">
        <v>340208</v>
      </c>
      <c r="E519" s="6" t="s">
        <v>287</v>
      </c>
      <c r="F519" s="8" t="s">
        <v>2</v>
      </c>
      <c r="G519" s="8" t="s">
        <v>24</v>
      </c>
    </row>
    <row r="520" spans="1:7" s="8" customFormat="1">
      <c r="A520" s="8" t="str">
        <f t="shared" si="8"/>
        <v>340208.400179</v>
      </c>
      <c r="B520" s="9">
        <v>400179</v>
      </c>
      <c r="C520" s="10" t="s">
        <v>155</v>
      </c>
      <c r="D520" s="8">
        <v>340208</v>
      </c>
      <c r="E520" s="6" t="s">
        <v>287</v>
      </c>
      <c r="F520" s="8" t="s">
        <v>2</v>
      </c>
      <c r="G520" s="8" t="s">
        <v>24</v>
      </c>
    </row>
    <row r="521" spans="1:7" s="8" customFormat="1">
      <c r="A521" s="13" t="str">
        <f t="shared" si="8"/>
        <v>340208.400180</v>
      </c>
      <c r="B521" s="13">
        <v>400180</v>
      </c>
      <c r="C521" s="14" t="s">
        <v>154</v>
      </c>
      <c r="D521" s="17">
        <v>340208</v>
      </c>
      <c r="E521" s="6" t="s">
        <v>287</v>
      </c>
      <c r="F521" s="17" t="s">
        <v>2</v>
      </c>
      <c r="G521" s="17" t="s">
        <v>24</v>
      </c>
    </row>
    <row r="522" spans="1:7" s="8" customFormat="1">
      <c r="A522" s="8" t="str">
        <f t="shared" si="8"/>
        <v>340208.400202</v>
      </c>
      <c r="B522" s="9">
        <v>400202</v>
      </c>
      <c r="C522" s="10" t="s">
        <v>136</v>
      </c>
      <c r="D522" s="8">
        <v>340208</v>
      </c>
      <c r="E522" s="6" t="s">
        <v>287</v>
      </c>
      <c r="F522" s="8" t="s">
        <v>2</v>
      </c>
      <c r="G522" s="8" t="s">
        <v>24</v>
      </c>
    </row>
    <row r="523" spans="1:7" s="8" customFormat="1">
      <c r="A523" s="8" t="str">
        <f t="shared" si="8"/>
        <v>340208.400203</v>
      </c>
      <c r="B523" s="9">
        <v>400203</v>
      </c>
      <c r="C523" s="10" t="s">
        <v>137</v>
      </c>
      <c r="D523" s="8">
        <v>340208</v>
      </c>
      <c r="E523" s="6" t="s">
        <v>287</v>
      </c>
      <c r="F523" s="8" t="s">
        <v>2</v>
      </c>
      <c r="G523" s="8" t="s">
        <v>24</v>
      </c>
    </row>
    <row r="524" spans="1:7" s="8" customFormat="1">
      <c r="A524" s="8" t="str">
        <f t="shared" si="8"/>
        <v>340208.400214</v>
      </c>
      <c r="B524" s="9">
        <v>400214</v>
      </c>
      <c r="C524" s="10" t="s">
        <v>146</v>
      </c>
      <c r="D524" s="8">
        <v>340208</v>
      </c>
      <c r="E524" s="6" t="s">
        <v>287</v>
      </c>
      <c r="F524" s="8" t="s">
        <v>2</v>
      </c>
      <c r="G524" s="8" t="s">
        <v>24</v>
      </c>
    </row>
    <row r="525" spans="1:7" s="8" customFormat="1">
      <c r="A525" s="8" t="str">
        <f t="shared" si="8"/>
        <v>340208.400219</v>
      </c>
      <c r="B525" s="9">
        <v>400219</v>
      </c>
      <c r="C525" s="10" t="s">
        <v>138</v>
      </c>
      <c r="D525" s="8">
        <v>340208</v>
      </c>
      <c r="E525" s="6" t="s">
        <v>287</v>
      </c>
      <c r="F525" s="8" t="s">
        <v>2</v>
      </c>
      <c r="G525" s="8" t="s">
        <v>24</v>
      </c>
    </row>
    <row r="526" spans="1:7" s="8" customFormat="1">
      <c r="A526" s="8" t="str">
        <f t="shared" si="8"/>
        <v>340208.400220</v>
      </c>
      <c r="B526" s="9">
        <v>400220</v>
      </c>
      <c r="C526" s="10" t="s">
        <v>139</v>
      </c>
      <c r="D526" s="8">
        <v>340208</v>
      </c>
      <c r="E526" s="6" t="s">
        <v>287</v>
      </c>
      <c r="F526" s="8" t="s">
        <v>2</v>
      </c>
      <c r="G526" s="8" t="s">
        <v>24</v>
      </c>
    </row>
    <row r="527" spans="1:7" s="8" customFormat="1">
      <c r="A527" s="8" t="str">
        <f t="shared" si="8"/>
        <v>340208.400221</v>
      </c>
      <c r="B527" s="9">
        <v>400221</v>
      </c>
      <c r="C527" s="10" t="s">
        <v>140</v>
      </c>
      <c r="D527" s="8">
        <v>340208</v>
      </c>
      <c r="E527" s="6" t="s">
        <v>287</v>
      </c>
      <c r="F527" s="8" t="s">
        <v>2</v>
      </c>
      <c r="G527" s="8" t="s">
        <v>24</v>
      </c>
    </row>
    <row r="528" spans="1:7" s="8" customFormat="1">
      <c r="A528" s="18" t="str">
        <f t="shared" si="8"/>
        <v>340301.400003</v>
      </c>
      <c r="B528" s="18">
        <v>400003</v>
      </c>
      <c r="C528" s="19" t="s">
        <v>83</v>
      </c>
      <c r="D528" s="20">
        <v>340301</v>
      </c>
      <c r="E528" s="6" t="s">
        <v>291</v>
      </c>
      <c r="F528" s="20" t="s">
        <v>5</v>
      </c>
      <c r="G528" s="20" t="s">
        <v>25</v>
      </c>
    </row>
    <row r="529" spans="1:7" s="8" customFormat="1">
      <c r="A529" s="21" t="str">
        <f t="shared" si="8"/>
        <v>340301.400004</v>
      </c>
      <c r="B529" s="22">
        <v>400004</v>
      </c>
      <c r="C529" s="23" t="s">
        <v>128</v>
      </c>
      <c r="D529" s="21">
        <v>340301</v>
      </c>
      <c r="E529" s="6" t="s">
        <v>291</v>
      </c>
      <c r="F529" s="21" t="s">
        <v>5</v>
      </c>
      <c r="G529" s="21" t="s">
        <v>25</v>
      </c>
    </row>
    <row r="530" spans="1:7" s="8" customFormat="1">
      <c r="A530" s="21" t="str">
        <f t="shared" si="8"/>
        <v>340301.400005</v>
      </c>
      <c r="B530" s="22">
        <v>400005</v>
      </c>
      <c r="C530" s="23" t="s">
        <v>129</v>
      </c>
      <c r="D530" s="21">
        <v>340301</v>
      </c>
      <c r="E530" s="6" t="s">
        <v>291</v>
      </c>
      <c r="F530" s="21" t="s">
        <v>5</v>
      </c>
      <c r="G530" s="21" t="s">
        <v>25</v>
      </c>
    </row>
    <row r="531" spans="1:7" s="8" customFormat="1">
      <c r="A531" s="21" t="str">
        <f t="shared" si="8"/>
        <v>340301.400006</v>
      </c>
      <c r="B531" s="22">
        <v>400006</v>
      </c>
      <c r="C531" s="23" t="s">
        <v>130</v>
      </c>
      <c r="D531" s="21">
        <v>340301</v>
      </c>
      <c r="E531" s="6" t="s">
        <v>291</v>
      </c>
      <c r="F531" s="21" t="s">
        <v>5</v>
      </c>
      <c r="G531" s="21" t="s">
        <v>25</v>
      </c>
    </row>
    <row r="532" spans="1:7" s="8" customFormat="1">
      <c r="A532" s="21" t="str">
        <f t="shared" si="8"/>
        <v>340301.400007</v>
      </c>
      <c r="B532" s="22">
        <v>400007</v>
      </c>
      <c r="C532" s="23" t="s">
        <v>131</v>
      </c>
      <c r="D532" s="21">
        <v>340301</v>
      </c>
      <c r="E532" s="6" t="s">
        <v>291</v>
      </c>
      <c r="F532" s="21" t="s">
        <v>5</v>
      </c>
      <c r="G532" s="21" t="s">
        <v>25</v>
      </c>
    </row>
    <row r="533" spans="1:7" s="8" customFormat="1">
      <c r="A533" s="21" t="str">
        <f t="shared" si="8"/>
        <v>340301.400010</v>
      </c>
      <c r="B533" s="22">
        <v>400010</v>
      </c>
      <c r="C533" s="23" t="s">
        <v>132</v>
      </c>
      <c r="D533" s="21">
        <v>340301</v>
      </c>
      <c r="E533" s="6" t="s">
        <v>291</v>
      </c>
      <c r="F533" s="21" t="s">
        <v>5</v>
      </c>
      <c r="G533" s="21" t="s">
        <v>25</v>
      </c>
    </row>
    <row r="534" spans="1:7" s="8" customFormat="1">
      <c r="A534" s="21" t="str">
        <f t="shared" si="8"/>
        <v>340301.400011</v>
      </c>
      <c r="B534" s="22">
        <v>400011</v>
      </c>
      <c r="C534" s="23" t="s">
        <v>133</v>
      </c>
      <c r="D534" s="21">
        <v>340301</v>
      </c>
      <c r="E534" s="6" t="s">
        <v>291</v>
      </c>
      <c r="F534" s="7" t="s">
        <v>356</v>
      </c>
      <c r="G534" s="21" t="s">
        <v>25</v>
      </c>
    </row>
    <row r="535" spans="1:7" s="8" customFormat="1">
      <c r="A535" s="21" t="str">
        <f t="shared" si="8"/>
        <v>340301.400012</v>
      </c>
      <c r="B535" s="22">
        <v>400012</v>
      </c>
      <c r="C535" s="23" t="s">
        <v>134</v>
      </c>
      <c r="D535" s="21">
        <v>340301</v>
      </c>
      <c r="E535" s="6" t="s">
        <v>291</v>
      </c>
      <c r="F535" s="21" t="s">
        <v>5</v>
      </c>
      <c r="G535" s="21" t="s">
        <v>25</v>
      </c>
    </row>
    <row r="536" spans="1:7" s="8" customFormat="1">
      <c r="A536" s="21" t="str">
        <f t="shared" si="8"/>
        <v>340301.400013</v>
      </c>
      <c r="B536" s="22">
        <v>400013</v>
      </c>
      <c r="C536" s="23" t="s">
        <v>135</v>
      </c>
      <c r="D536" s="21">
        <v>340301</v>
      </c>
      <c r="E536" s="6" t="s">
        <v>291</v>
      </c>
      <c r="F536" s="21" t="s">
        <v>5</v>
      </c>
      <c r="G536" s="21" t="s">
        <v>25</v>
      </c>
    </row>
    <row r="537" spans="1:7" s="8" customFormat="1">
      <c r="A537" s="21" t="str">
        <f t="shared" si="8"/>
        <v>340301.400014</v>
      </c>
      <c r="B537" s="22">
        <v>400014</v>
      </c>
      <c r="C537" s="23" t="s">
        <v>84</v>
      </c>
      <c r="D537" s="21">
        <v>340301</v>
      </c>
      <c r="E537" s="6" t="s">
        <v>291</v>
      </c>
      <c r="F537" s="21" t="s">
        <v>5</v>
      </c>
      <c r="G537" s="21" t="s">
        <v>25</v>
      </c>
    </row>
    <row r="538" spans="1:7" s="8" customFormat="1">
      <c r="A538" s="21" t="str">
        <f t="shared" si="8"/>
        <v>340301.400015</v>
      </c>
      <c r="B538" s="22">
        <v>400015</v>
      </c>
      <c r="C538" s="23" t="s">
        <v>85</v>
      </c>
      <c r="D538" s="21">
        <v>340301</v>
      </c>
      <c r="E538" s="6" t="s">
        <v>291</v>
      </c>
      <c r="F538" s="21" t="s">
        <v>5</v>
      </c>
      <c r="G538" s="21" t="s">
        <v>25</v>
      </c>
    </row>
    <row r="539" spans="1:7" s="8" customFormat="1">
      <c r="A539" s="21" t="str">
        <f t="shared" si="8"/>
        <v>340301.400016</v>
      </c>
      <c r="B539" s="22">
        <v>400016</v>
      </c>
      <c r="C539" s="23" t="s">
        <v>86</v>
      </c>
      <c r="D539" s="21">
        <v>340301</v>
      </c>
      <c r="E539" s="6" t="s">
        <v>291</v>
      </c>
      <c r="F539" s="21" t="s">
        <v>5</v>
      </c>
      <c r="G539" s="21" t="s">
        <v>25</v>
      </c>
    </row>
    <row r="540" spans="1:7" s="8" customFormat="1">
      <c r="A540" s="21" t="str">
        <f t="shared" si="8"/>
        <v>340301.400017</v>
      </c>
      <c r="B540" s="22">
        <v>400017</v>
      </c>
      <c r="C540" s="23" t="s">
        <v>87</v>
      </c>
      <c r="D540" s="21">
        <v>340301</v>
      </c>
      <c r="E540" s="6" t="s">
        <v>291</v>
      </c>
      <c r="F540" s="21" t="s">
        <v>5</v>
      </c>
      <c r="G540" s="21" t="s">
        <v>25</v>
      </c>
    </row>
    <row r="541" spans="1:7" s="8" customFormat="1">
      <c r="A541" s="21" t="str">
        <f t="shared" si="8"/>
        <v>340301.400020</v>
      </c>
      <c r="B541" s="22">
        <v>400020</v>
      </c>
      <c r="C541" s="23" t="s">
        <v>88</v>
      </c>
      <c r="D541" s="21">
        <v>340301</v>
      </c>
      <c r="E541" s="6" t="s">
        <v>291</v>
      </c>
      <c r="F541" s="21" t="s">
        <v>5</v>
      </c>
      <c r="G541" s="21" t="s">
        <v>25</v>
      </c>
    </row>
    <row r="542" spans="1:7" s="8" customFormat="1">
      <c r="A542" s="21" t="str">
        <f t="shared" si="8"/>
        <v>340301.400021</v>
      </c>
      <c r="B542" s="22">
        <v>400021</v>
      </c>
      <c r="C542" s="23" t="s">
        <v>89</v>
      </c>
      <c r="D542" s="21">
        <v>340301</v>
      </c>
      <c r="E542" s="6" t="s">
        <v>291</v>
      </c>
      <c r="F542" s="21" t="s">
        <v>5</v>
      </c>
      <c r="G542" s="21" t="s">
        <v>25</v>
      </c>
    </row>
    <row r="543" spans="1:7" s="8" customFormat="1">
      <c r="A543" s="21" t="str">
        <f t="shared" si="8"/>
        <v>340301.400022</v>
      </c>
      <c r="B543" s="22">
        <v>400022</v>
      </c>
      <c r="C543" s="23" t="s">
        <v>143</v>
      </c>
      <c r="D543" s="21">
        <v>340301</v>
      </c>
      <c r="E543" s="6" t="s">
        <v>291</v>
      </c>
      <c r="F543" s="21" t="s">
        <v>5</v>
      </c>
      <c r="G543" s="21" t="s">
        <v>25</v>
      </c>
    </row>
    <row r="544" spans="1:7" s="8" customFormat="1">
      <c r="A544" s="21" t="str">
        <f t="shared" si="8"/>
        <v>340301.400024</v>
      </c>
      <c r="B544" s="22">
        <v>400024</v>
      </c>
      <c r="C544" s="23" t="s">
        <v>144</v>
      </c>
      <c r="D544" s="21">
        <v>340301</v>
      </c>
      <c r="E544" s="6" t="s">
        <v>291</v>
      </c>
      <c r="F544" s="21" t="s">
        <v>5</v>
      </c>
      <c r="G544" s="21" t="s">
        <v>25</v>
      </c>
    </row>
    <row r="545" spans="1:7" s="8" customFormat="1">
      <c r="A545" s="21" t="str">
        <f t="shared" si="8"/>
        <v>340301.400025</v>
      </c>
      <c r="B545" s="22">
        <v>400025</v>
      </c>
      <c r="C545" s="23" t="s">
        <v>147</v>
      </c>
      <c r="D545" s="21">
        <v>340301</v>
      </c>
      <c r="E545" s="6" t="s">
        <v>291</v>
      </c>
      <c r="F545" s="21" t="s">
        <v>5</v>
      </c>
      <c r="G545" s="21" t="s">
        <v>25</v>
      </c>
    </row>
    <row r="546" spans="1:7" s="8" customFormat="1">
      <c r="A546" s="21" t="str">
        <f t="shared" si="8"/>
        <v>340301.400026</v>
      </c>
      <c r="B546" s="22">
        <v>400026</v>
      </c>
      <c r="C546" s="23" t="s">
        <v>148</v>
      </c>
      <c r="D546" s="21">
        <v>340301</v>
      </c>
      <c r="E546" s="6" t="s">
        <v>291</v>
      </c>
      <c r="F546" s="21" t="s">
        <v>5</v>
      </c>
      <c r="G546" s="21" t="s">
        <v>25</v>
      </c>
    </row>
    <row r="547" spans="1:7" s="8" customFormat="1">
      <c r="A547" s="21" t="str">
        <f t="shared" si="8"/>
        <v>340301.400027</v>
      </c>
      <c r="B547" s="22">
        <v>400027</v>
      </c>
      <c r="C547" s="23" t="s">
        <v>149</v>
      </c>
      <c r="D547" s="21">
        <v>340301</v>
      </c>
      <c r="E547" s="6" t="s">
        <v>291</v>
      </c>
      <c r="F547" s="21" t="s">
        <v>5</v>
      </c>
      <c r="G547" s="21" t="s">
        <v>25</v>
      </c>
    </row>
    <row r="548" spans="1:7" s="8" customFormat="1">
      <c r="A548" s="21" t="str">
        <f t="shared" si="8"/>
        <v>340301.400028</v>
      </c>
      <c r="B548" s="22">
        <v>400028</v>
      </c>
      <c r="C548" s="23" t="s">
        <v>150</v>
      </c>
      <c r="D548" s="21">
        <v>340301</v>
      </c>
      <c r="E548" s="6" t="s">
        <v>291</v>
      </c>
      <c r="F548" s="21" t="s">
        <v>5</v>
      </c>
      <c r="G548" s="21" t="s">
        <v>25</v>
      </c>
    </row>
    <row r="549" spans="1:7" s="8" customFormat="1">
      <c r="A549" s="21" t="str">
        <f t="shared" si="8"/>
        <v>340301.400029</v>
      </c>
      <c r="B549" s="22">
        <v>400029</v>
      </c>
      <c r="C549" s="23" t="s">
        <v>151</v>
      </c>
      <c r="D549" s="21">
        <v>340301</v>
      </c>
      <c r="E549" s="6" t="s">
        <v>291</v>
      </c>
      <c r="F549" s="21" t="s">
        <v>5</v>
      </c>
      <c r="G549" s="21" t="s">
        <v>25</v>
      </c>
    </row>
    <row r="550" spans="1:7" s="8" customFormat="1">
      <c r="A550" s="21" t="str">
        <f t="shared" si="8"/>
        <v>340301.400030</v>
      </c>
      <c r="B550" s="22">
        <v>400030</v>
      </c>
      <c r="C550" s="23" t="s">
        <v>152</v>
      </c>
      <c r="D550" s="21">
        <v>340301</v>
      </c>
      <c r="E550" s="6" t="s">
        <v>291</v>
      </c>
      <c r="F550" s="21" t="s">
        <v>5</v>
      </c>
      <c r="G550" s="21" t="s">
        <v>25</v>
      </c>
    </row>
    <row r="551" spans="1:7" s="8" customFormat="1">
      <c r="A551" s="21" t="str">
        <f t="shared" si="8"/>
        <v>340301.400175</v>
      </c>
      <c r="B551" s="22">
        <v>400175</v>
      </c>
      <c r="C551" s="23" t="s">
        <v>141</v>
      </c>
      <c r="D551" s="21">
        <v>340301</v>
      </c>
      <c r="E551" s="6" t="s">
        <v>291</v>
      </c>
      <c r="F551" s="21" t="s">
        <v>5</v>
      </c>
      <c r="G551" s="21" t="s">
        <v>25</v>
      </c>
    </row>
    <row r="552" spans="1:7" s="8" customFormat="1">
      <c r="A552" s="21" t="str">
        <f t="shared" si="8"/>
        <v>340301.400176</v>
      </c>
      <c r="B552" s="22">
        <v>400176</v>
      </c>
      <c r="C552" s="23" t="s">
        <v>142</v>
      </c>
      <c r="D552" s="21">
        <v>340301</v>
      </c>
      <c r="E552" s="6" t="s">
        <v>291</v>
      </c>
      <c r="F552" s="21" t="s">
        <v>5</v>
      </c>
      <c r="G552" s="21" t="s">
        <v>25</v>
      </c>
    </row>
    <row r="553" spans="1:7" s="8" customFormat="1">
      <c r="A553" s="21" t="str">
        <f t="shared" si="8"/>
        <v>340301.400177</v>
      </c>
      <c r="B553" s="22">
        <v>400177</v>
      </c>
      <c r="C553" s="23" t="s">
        <v>145</v>
      </c>
      <c r="D553" s="21">
        <v>340301</v>
      </c>
      <c r="E553" s="6" t="s">
        <v>291</v>
      </c>
      <c r="F553" s="21" t="s">
        <v>5</v>
      </c>
      <c r="G553" s="21" t="s">
        <v>25</v>
      </c>
    </row>
    <row r="554" spans="1:7" s="8" customFormat="1">
      <c r="A554" s="21" t="str">
        <f t="shared" si="8"/>
        <v>340301.400178</v>
      </c>
      <c r="B554" s="22">
        <v>400178</v>
      </c>
      <c r="C554" s="23" t="s">
        <v>153</v>
      </c>
      <c r="D554" s="21">
        <v>340301</v>
      </c>
      <c r="E554" s="6" t="s">
        <v>291</v>
      </c>
      <c r="F554" s="21" t="s">
        <v>5</v>
      </c>
      <c r="G554" s="21" t="s">
        <v>25</v>
      </c>
    </row>
    <row r="555" spans="1:7" s="8" customFormat="1">
      <c r="A555" s="21" t="str">
        <f t="shared" si="8"/>
        <v>340301.400179</v>
      </c>
      <c r="B555" s="22">
        <v>400179</v>
      </c>
      <c r="C555" s="23" t="s">
        <v>155</v>
      </c>
      <c r="D555" s="21">
        <v>340301</v>
      </c>
      <c r="E555" s="6" t="s">
        <v>291</v>
      </c>
      <c r="F555" s="21" t="s">
        <v>5</v>
      </c>
      <c r="G555" s="21" t="s">
        <v>25</v>
      </c>
    </row>
    <row r="556" spans="1:7" s="8" customFormat="1">
      <c r="A556" s="24" t="str">
        <f t="shared" si="8"/>
        <v>340301.400180</v>
      </c>
      <c r="B556" s="24">
        <v>400180</v>
      </c>
      <c r="C556" s="25" t="s">
        <v>154</v>
      </c>
      <c r="D556" s="26">
        <v>340301</v>
      </c>
      <c r="E556" s="6" t="s">
        <v>291</v>
      </c>
      <c r="F556" s="26" t="s">
        <v>5</v>
      </c>
      <c r="G556" s="26" t="s">
        <v>25</v>
      </c>
    </row>
    <row r="557" spans="1:7" s="8" customFormat="1">
      <c r="A557" s="21" t="str">
        <f t="shared" si="8"/>
        <v>340301.400202</v>
      </c>
      <c r="B557" s="22">
        <v>400202</v>
      </c>
      <c r="C557" s="23" t="s">
        <v>136</v>
      </c>
      <c r="D557" s="21">
        <v>340301</v>
      </c>
      <c r="E557" s="6" t="s">
        <v>291</v>
      </c>
      <c r="F557" s="21" t="s">
        <v>5</v>
      </c>
      <c r="G557" s="21" t="s">
        <v>25</v>
      </c>
    </row>
    <row r="558" spans="1:7" s="8" customFormat="1">
      <c r="A558" s="21" t="str">
        <f t="shared" si="8"/>
        <v>340301.400203</v>
      </c>
      <c r="B558" s="22">
        <v>400203</v>
      </c>
      <c r="C558" s="23" t="s">
        <v>137</v>
      </c>
      <c r="D558" s="21">
        <v>340301</v>
      </c>
      <c r="E558" s="6" t="s">
        <v>291</v>
      </c>
      <c r="F558" s="21" t="s">
        <v>5</v>
      </c>
      <c r="G558" s="21" t="s">
        <v>25</v>
      </c>
    </row>
    <row r="559" spans="1:7" s="8" customFormat="1">
      <c r="A559" s="21" t="str">
        <f t="shared" si="8"/>
        <v>340301.400214</v>
      </c>
      <c r="B559" s="22">
        <v>400214</v>
      </c>
      <c r="C559" s="23" t="s">
        <v>146</v>
      </c>
      <c r="D559" s="21">
        <v>340301</v>
      </c>
      <c r="E559" s="6" t="s">
        <v>291</v>
      </c>
      <c r="F559" s="21" t="s">
        <v>5</v>
      </c>
      <c r="G559" s="21" t="s">
        <v>25</v>
      </c>
    </row>
    <row r="560" spans="1:7" s="8" customFormat="1">
      <c r="A560" s="21" t="str">
        <f t="shared" si="8"/>
        <v>340301.400219</v>
      </c>
      <c r="B560" s="22">
        <v>400219</v>
      </c>
      <c r="C560" s="23" t="s">
        <v>138</v>
      </c>
      <c r="D560" s="21">
        <v>340301</v>
      </c>
      <c r="E560" s="6" t="s">
        <v>291</v>
      </c>
      <c r="F560" s="21" t="s">
        <v>5</v>
      </c>
      <c r="G560" s="21" t="s">
        <v>25</v>
      </c>
    </row>
    <row r="561" spans="1:7" s="8" customFormat="1">
      <c r="A561" s="21" t="str">
        <f t="shared" si="8"/>
        <v>340301.400220</v>
      </c>
      <c r="B561" s="22">
        <v>400220</v>
      </c>
      <c r="C561" s="23" t="s">
        <v>139</v>
      </c>
      <c r="D561" s="21">
        <v>340301</v>
      </c>
      <c r="E561" s="6" t="s">
        <v>291</v>
      </c>
      <c r="F561" s="21" t="s">
        <v>5</v>
      </c>
      <c r="G561" s="21" t="s">
        <v>25</v>
      </c>
    </row>
    <row r="562" spans="1:7" s="8" customFormat="1">
      <c r="A562" s="21" t="str">
        <f t="shared" si="8"/>
        <v>340301.400221</v>
      </c>
      <c r="B562" s="22">
        <v>400221</v>
      </c>
      <c r="C562" s="23" t="s">
        <v>140</v>
      </c>
      <c r="D562" s="21">
        <v>340301</v>
      </c>
      <c r="E562" s="6" t="s">
        <v>291</v>
      </c>
      <c r="F562" s="21" t="s">
        <v>5</v>
      </c>
      <c r="G562" s="21" t="s">
        <v>25</v>
      </c>
    </row>
    <row r="563" spans="1:7" s="8" customFormat="1">
      <c r="A563" s="18" t="str">
        <f t="shared" si="8"/>
        <v>340302.400003</v>
      </c>
      <c r="B563" s="18">
        <v>400003</v>
      </c>
      <c r="C563" s="19" t="s">
        <v>83</v>
      </c>
      <c r="D563" s="20">
        <v>340302</v>
      </c>
      <c r="E563" s="6" t="s">
        <v>292</v>
      </c>
      <c r="F563" s="20" t="s">
        <v>5</v>
      </c>
      <c r="G563" s="20" t="s">
        <v>25</v>
      </c>
    </row>
    <row r="564" spans="1:7" s="8" customFormat="1">
      <c r="A564" s="21" t="str">
        <f t="shared" si="8"/>
        <v>340302.400004</v>
      </c>
      <c r="B564" s="22">
        <v>400004</v>
      </c>
      <c r="C564" s="23" t="s">
        <v>128</v>
      </c>
      <c r="D564" s="21">
        <v>340302</v>
      </c>
      <c r="E564" s="6" t="s">
        <v>292</v>
      </c>
      <c r="F564" s="21" t="s">
        <v>5</v>
      </c>
      <c r="G564" s="21" t="s">
        <v>25</v>
      </c>
    </row>
    <row r="565" spans="1:7" s="8" customFormat="1">
      <c r="A565" s="21" t="str">
        <f t="shared" si="8"/>
        <v>340302.400005</v>
      </c>
      <c r="B565" s="22">
        <v>400005</v>
      </c>
      <c r="C565" s="23" t="s">
        <v>129</v>
      </c>
      <c r="D565" s="21">
        <v>340302</v>
      </c>
      <c r="E565" s="6" t="s">
        <v>292</v>
      </c>
      <c r="F565" s="21" t="s">
        <v>5</v>
      </c>
      <c r="G565" s="21" t="s">
        <v>25</v>
      </c>
    </row>
    <row r="566" spans="1:7" s="8" customFormat="1">
      <c r="A566" s="21" t="str">
        <f t="shared" si="8"/>
        <v>340302.400006</v>
      </c>
      <c r="B566" s="22">
        <v>400006</v>
      </c>
      <c r="C566" s="23" t="s">
        <v>130</v>
      </c>
      <c r="D566" s="21">
        <v>340302</v>
      </c>
      <c r="E566" s="6" t="s">
        <v>292</v>
      </c>
      <c r="F566" s="21" t="s">
        <v>5</v>
      </c>
      <c r="G566" s="21" t="s">
        <v>25</v>
      </c>
    </row>
    <row r="567" spans="1:7" s="8" customFormat="1">
      <c r="A567" s="21" t="str">
        <f t="shared" si="8"/>
        <v>340302.400007</v>
      </c>
      <c r="B567" s="22">
        <v>400007</v>
      </c>
      <c r="C567" s="23" t="s">
        <v>131</v>
      </c>
      <c r="D567" s="21">
        <v>340302</v>
      </c>
      <c r="E567" s="6" t="s">
        <v>292</v>
      </c>
      <c r="F567" s="21" t="s">
        <v>5</v>
      </c>
      <c r="G567" s="21" t="s">
        <v>25</v>
      </c>
    </row>
    <row r="568" spans="1:7" s="8" customFormat="1">
      <c r="A568" s="21" t="str">
        <f t="shared" si="8"/>
        <v>340302.400010</v>
      </c>
      <c r="B568" s="22">
        <v>400010</v>
      </c>
      <c r="C568" s="23" t="s">
        <v>132</v>
      </c>
      <c r="D568" s="21">
        <v>340302</v>
      </c>
      <c r="E568" s="6" t="s">
        <v>292</v>
      </c>
      <c r="F568" s="21" t="s">
        <v>5</v>
      </c>
      <c r="G568" s="21" t="s">
        <v>25</v>
      </c>
    </row>
    <row r="569" spans="1:7" s="8" customFormat="1">
      <c r="A569" s="21" t="str">
        <f t="shared" si="8"/>
        <v>340302.400011</v>
      </c>
      <c r="B569" s="22">
        <v>400011</v>
      </c>
      <c r="C569" s="23" t="s">
        <v>133</v>
      </c>
      <c r="D569" s="21">
        <v>340302</v>
      </c>
      <c r="E569" s="6" t="s">
        <v>292</v>
      </c>
      <c r="F569" s="7" t="s">
        <v>356</v>
      </c>
      <c r="G569" s="21" t="s">
        <v>25</v>
      </c>
    </row>
    <row r="570" spans="1:7" s="8" customFormat="1">
      <c r="A570" s="21" t="str">
        <f t="shared" si="8"/>
        <v>340302.400012</v>
      </c>
      <c r="B570" s="22">
        <v>400012</v>
      </c>
      <c r="C570" s="23" t="s">
        <v>134</v>
      </c>
      <c r="D570" s="21">
        <v>340302</v>
      </c>
      <c r="E570" s="6" t="s">
        <v>292</v>
      </c>
      <c r="F570" s="21" t="s">
        <v>5</v>
      </c>
      <c r="G570" s="21" t="s">
        <v>25</v>
      </c>
    </row>
    <row r="571" spans="1:7" s="8" customFormat="1">
      <c r="A571" s="21" t="str">
        <f t="shared" si="8"/>
        <v>340302.400013</v>
      </c>
      <c r="B571" s="22">
        <v>400013</v>
      </c>
      <c r="C571" s="23" t="s">
        <v>135</v>
      </c>
      <c r="D571" s="21">
        <v>340302</v>
      </c>
      <c r="E571" s="6" t="s">
        <v>292</v>
      </c>
      <c r="F571" s="21" t="s">
        <v>5</v>
      </c>
      <c r="G571" s="21" t="s">
        <v>25</v>
      </c>
    </row>
    <row r="572" spans="1:7" s="8" customFormat="1">
      <c r="A572" s="21" t="str">
        <f t="shared" si="8"/>
        <v>340302.400014</v>
      </c>
      <c r="B572" s="22">
        <v>400014</v>
      </c>
      <c r="C572" s="23" t="s">
        <v>84</v>
      </c>
      <c r="D572" s="21">
        <v>340302</v>
      </c>
      <c r="E572" s="6" t="s">
        <v>292</v>
      </c>
      <c r="F572" s="21" t="s">
        <v>5</v>
      </c>
      <c r="G572" s="21" t="s">
        <v>25</v>
      </c>
    </row>
    <row r="573" spans="1:7" s="8" customFormat="1">
      <c r="A573" s="21" t="str">
        <f t="shared" si="8"/>
        <v>340302.400015</v>
      </c>
      <c r="B573" s="22">
        <v>400015</v>
      </c>
      <c r="C573" s="23" t="s">
        <v>85</v>
      </c>
      <c r="D573" s="21">
        <v>340302</v>
      </c>
      <c r="E573" s="6" t="s">
        <v>292</v>
      </c>
      <c r="F573" s="21" t="s">
        <v>5</v>
      </c>
      <c r="G573" s="21" t="s">
        <v>25</v>
      </c>
    </row>
    <row r="574" spans="1:7" s="8" customFormat="1">
      <c r="A574" s="21" t="str">
        <f t="shared" si="8"/>
        <v>340302.400016</v>
      </c>
      <c r="B574" s="22">
        <v>400016</v>
      </c>
      <c r="C574" s="23" t="s">
        <v>86</v>
      </c>
      <c r="D574" s="21">
        <v>340302</v>
      </c>
      <c r="E574" s="6" t="s">
        <v>292</v>
      </c>
      <c r="F574" s="21" t="s">
        <v>5</v>
      </c>
      <c r="G574" s="21" t="s">
        <v>25</v>
      </c>
    </row>
    <row r="575" spans="1:7" s="8" customFormat="1">
      <c r="A575" s="21" t="str">
        <f t="shared" si="8"/>
        <v>340302.400017</v>
      </c>
      <c r="B575" s="22">
        <v>400017</v>
      </c>
      <c r="C575" s="23" t="s">
        <v>87</v>
      </c>
      <c r="D575" s="21">
        <v>340302</v>
      </c>
      <c r="E575" s="6" t="s">
        <v>292</v>
      </c>
      <c r="F575" s="21" t="s">
        <v>5</v>
      </c>
      <c r="G575" s="21" t="s">
        <v>25</v>
      </c>
    </row>
    <row r="576" spans="1:7" s="8" customFormat="1">
      <c r="A576" s="21" t="str">
        <f t="shared" si="8"/>
        <v>340302.400020</v>
      </c>
      <c r="B576" s="22">
        <v>400020</v>
      </c>
      <c r="C576" s="23" t="s">
        <v>88</v>
      </c>
      <c r="D576" s="21">
        <v>340302</v>
      </c>
      <c r="E576" s="6" t="s">
        <v>292</v>
      </c>
      <c r="F576" s="21" t="s">
        <v>5</v>
      </c>
      <c r="G576" s="21" t="s">
        <v>25</v>
      </c>
    </row>
    <row r="577" spans="1:7" s="8" customFormat="1">
      <c r="A577" s="21" t="str">
        <f t="shared" si="8"/>
        <v>340302.400021</v>
      </c>
      <c r="B577" s="22">
        <v>400021</v>
      </c>
      <c r="C577" s="23" t="s">
        <v>89</v>
      </c>
      <c r="D577" s="21">
        <v>340302</v>
      </c>
      <c r="E577" s="6" t="s">
        <v>292</v>
      </c>
      <c r="F577" s="21" t="s">
        <v>5</v>
      </c>
      <c r="G577" s="21" t="s">
        <v>25</v>
      </c>
    </row>
    <row r="578" spans="1:7" s="8" customFormat="1">
      <c r="A578" s="21" t="str">
        <f t="shared" ref="A578:A641" si="9">CONCATENATE(D578,".",B578)</f>
        <v>340302.400022</v>
      </c>
      <c r="B578" s="22">
        <v>400022</v>
      </c>
      <c r="C578" s="23" t="s">
        <v>143</v>
      </c>
      <c r="D578" s="21">
        <v>340302</v>
      </c>
      <c r="E578" s="6" t="s">
        <v>292</v>
      </c>
      <c r="F578" s="21" t="s">
        <v>5</v>
      </c>
      <c r="G578" s="21" t="s">
        <v>25</v>
      </c>
    </row>
    <row r="579" spans="1:7" s="8" customFormat="1">
      <c r="A579" s="21" t="str">
        <f t="shared" si="9"/>
        <v>340302.400024</v>
      </c>
      <c r="B579" s="22">
        <v>400024</v>
      </c>
      <c r="C579" s="23" t="s">
        <v>144</v>
      </c>
      <c r="D579" s="21">
        <v>340302</v>
      </c>
      <c r="E579" s="6" t="s">
        <v>292</v>
      </c>
      <c r="F579" s="21" t="s">
        <v>5</v>
      </c>
      <c r="G579" s="21" t="s">
        <v>25</v>
      </c>
    </row>
    <row r="580" spans="1:7" s="8" customFormat="1">
      <c r="A580" s="21" t="str">
        <f t="shared" si="9"/>
        <v>340302.400025</v>
      </c>
      <c r="B580" s="22">
        <v>400025</v>
      </c>
      <c r="C580" s="23" t="s">
        <v>147</v>
      </c>
      <c r="D580" s="21">
        <v>340302</v>
      </c>
      <c r="E580" s="6" t="s">
        <v>292</v>
      </c>
      <c r="F580" s="21" t="s">
        <v>5</v>
      </c>
      <c r="G580" s="21" t="s">
        <v>25</v>
      </c>
    </row>
    <row r="581" spans="1:7" s="8" customFormat="1">
      <c r="A581" s="21" t="str">
        <f t="shared" si="9"/>
        <v>340302.400026</v>
      </c>
      <c r="B581" s="22">
        <v>400026</v>
      </c>
      <c r="C581" s="23" t="s">
        <v>148</v>
      </c>
      <c r="D581" s="21">
        <v>340302</v>
      </c>
      <c r="E581" s="6" t="s">
        <v>292</v>
      </c>
      <c r="F581" s="21" t="s">
        <v>5</v>
      </c>
      <c r="G581" s="21" t="s">
        <v>25</v>
      </c>
    </row>
    <row r="582" spans="1:7" s="8" customFormat="1">
      <c r="A582" s="21" t="str">
        <f t="shared" si="9"/>
        <v>340302.400027</v>
      </c>
      <c r="B582" s="22">
        <v>400027</v>
      </c>
      <c r="C582" s="23" t="s">
        <v>149</v>
      </c>
      <c r="D582" s="21">
        <v>340302</v>
      </c>
      <c r="E582" s="6" t="s">
        <v>292</v>
      </c>
      <c r="F582" s="21" t="s">
        <v>5</v>
      </c>
      <c r="G582" s="21" t="s">
        <v>25</v>
      </c>
    </row>
    <row r="583" spans="1:7" s="8" customFormat="1">
      <c r="A583" s="21" t="str">
        <f t="shared" si="9"/>
        <v>340302.400028</v>
      </c>
      <c r="B583" s="22">
        <v>400028</v>
      </c>
      <c r="C583" s="23" t="s">
        <v>150</v>
      </c>
      <c r="D583" s="21">
        <v>340302</v>
      </c>
      <c r="E583" s="6" t="s">
        <v>292</v>
      </c>
      <c r="F583" s="21" t="s">
        <v>5</v>
      </c>
      <c r="G583" s="21" t="s">
        <v>25</v>
      </c>
    </row>
    <row r="584" spans="1:7" s="8" customFormat="1">
      <c r="A584" s="21" t="str">
        <f t="shared" si="9"/>
        <v>340302.400029</v>
      </c>
      <c r="B584" s="22">
        <v>400029</v>
      </c>
      <c r="C584" s="23" t="s">
        <v>151</v>
      </c>
      <c r="D584" s="21">
        <v>340302</v>
      </c>
      <c r="E584" s="6" t="s">
        <v>292</v>
      </c>
      <c r="F584" s="21" t="s">
        <v>5</v>
      </c>
      <c r="G584" s="21" t="s">
        <v>25</v>
      </c>
    </row>
    <row r="585" spans="1:7" s="8" customFormat="1">
      <c r="A585" s="21" t="str">
        <f t="shared" si="9"/>
        <v>340302.400030</v>
      </c>
      <c r="B585" s="22">
        <v>400030</v>
      </c>
      <c r="C585" s="23" t="s">
        <v>152</v>
      </c>
      <c r="D585" s="21">
        <v>340302</v>
      </c>
      <c r="E585" s="6" t="s">
        <v>292</v>
      </c>
      <c r="F585" s="21" t="s">
        <v>5</v>
      </c>
      <c r="G585" s="21" t="s">
        <v>25</v>
      </c>
    </row>
    <row r="586" spans="1:7" s="8" customFormat="1">
      <c r="A586" s="21" t="str">
        <f t="shared" si="9"/>
        <v>340302.400175</v>
      </c>
      <c r="B586" s="22">
        <v>400175</v>
      </c>
      <c r="C586" s="23" t="s">
        <v>141</v>
      </c>
      <c r="D586" s="21">
        <v>340302</v>
      </c>
      <c r="E586" s="6" t="s">
        <v>292</v>
      </c>
      <c r="F586" s="21" t="s">
        <v>5</v>
      </c>
      <c r="G586" s="21" t="s">
        <v>25</v>
      </c>
    </row>
    <row r="587" spans="1:7" s="8" customFormat="1">
      <c r="A587" s="21" t="str">
        <f t="shared" si="9"/>
        <v>340302.400176</v>
      </c>
      <c r="B587" s="22">
        <v>400176</v>
      </c>
      <c r="C587" s="23" t="s">
        <v>142</v>
      </c>
      <c r="D587" s="21">
        <v>340302</v>
      </c>
      <c r="E587" s="6" t="s">
        <v>292</v>
      </c>
      <c r="F587" s="21" t="s">
        <v>5</v>
      </c>
      <c r="G587" s="21" t="s">
        <v>25</v>
      </c>
    </row>
    <row r="588" spans="1:7" s="8" customFormat="1">
      <c r="A588" s="21" t="str">
        <f t="shared" si="9"/>
        <v>340302.400177</v>
      </c>
      <c r="B588" s="22">
        <v>400177</v>
      </c>
      <c r="C588" s="23" t="s">
        <v>145</v>
      </c>
      <c r="D588" s="21">
        <v>340302</v>
      </c>
      <c r="E588" s="6" t="s">
        <v>292</v>
      </c>
      <c r="F588" s="21" t="s">
        <v>5</v>
      </c>
      <c r="G588" s="21" t="s">
        <v>25</v>
      </c>
    </row>
    <row r="589" spans="1:7" s="8" customFormat="1">
      <c r="A589" s="21" t="str">
        <f t="shared" si="9"/>
        <v>340302.400178</v>
      </c>
      <c r="B589" s="22">
        <v>400178</v>
      </c>
      <c r="C589" s="23" t="s">
        <v>153</v>
      </c>
      <c r="D589" s="21">
        <v>340302</v>
      </c>
      <c r="E589" s="6" t="s">
        <v>292</v>
      </c>
      <c r="F589" s="21" t="s">
        <v>5</v>
      </c>
      <c r="G589" s="21" t="s">
        <v>25</v>
      </c>
    </row>
    <row r="590" spans="1:7" s="8" customFormat="1">
      <c r="A590" s="21" t="str">
        <f t="shared" si="9"/>
        <v>340302.400179</v>
      </c>
      <c r="B590" s="22">
        <v>400179</v>
      </c>
      <c r="C590" s="23" t="s">
        <v>155</v>
      </c>
      <c r="D590" s="21">
        <v>340302</v>
      </c>
      <c r="E590" s="6" t="s">
        <v>292</v>
      </c>
      <c r="F590" s="21" t="s">
        <v>5</v>
      </c>
      <c r="G590" s="21" t="s">
        <v>25</v>
      </c>
    </row>
    <row r="591" spans="1:7" s="8" customFormat="1">
      <c r="A591" s="24" t="str">
        <f t="shared" si="9"/>
        <v>340302.400180</v>
      </c>
      <c r="B591" s="24">
        <v>400180</v>
      </c>
      <c r="C591" s="25" t="s">
        <v>154</v>
      </c>
      <c r="D591" s="26">
        <v>340302</v>
      </c>
      <c r="E591" s="6" t="s">
        <v>292</v>
      </c>
      <c r="F591" s="26" t="s">
        <v>5</v>
      </c>
      <c r="G591" s="26" t="s">
        <v>25</v>
      </c>
    </row>
    <row r="592" spans="1:7" s="8" customFormat="1">
      <c r="A592" s="21" t="str">
        <f t="shared" si="9"/>
        <v>340302.400202</v>
      </c>
      <c r="B592" s="22">
        <v>400202</v>
      </c>
      <c r="C592" s="23" t="s">
        <v>136</v>
      </c>
      <c r="D592" s="21">
        <v>340302</v>
      </c>
      <c r="E592" s="6" t="s">
        <v>292</v>
      </c>
      <c r="F592" s="21" t="s">
        <v>5</v>
      </c>
      <c r="G592" s="21" t="s">
        <v>25</v>
      </c>
    </row>
    <row r="593" spans="1:7" s="8" customFormat="1">
      <c r="A593" s="21" t="str">
        <f t="shared" si="9"/>
        <v>340302.400203</v>
      </c>
      <c r="B593" s="22">
        <v>400203</v>
      </c>
      <c r="C593" s="23" t="s">
        <v>137</v>
      </c>
      <c r="D593" s="21">
        <v>340302</v>
      </c>
      <c r="E593" s="6" t="s">
        <v>292</v>
      </c>
      <c r="F593" s="21" t="s">
        <v>5</v>
      </c>
      <c r="G593" s="21" t="s">
        <v>25</v>
      </c>
    </row>
    <row r="594" spans="1:7" s="8" customFormat="1">
      <c r="A594" s="21" t="str">
        <f t="shared" si="9"/>
        <v>340302.400214</v>
      </c>
      <c r="B594" s="22">
        <v>400214</v>
      </c>
      <c r="C594" s="23" t="s">
        <v>146</v>
      </c>
      <c r="D594" s="21">
        <v>340302</v>
      </c>
      <c r="E594" s="6" t="s">
        <v>292</v>
      </c>
      <c r="F594" s="21" t="s">
        <v>5</v>
      </c>
      <c r="G594" s="21" t="s">
        <v>25</v>
      </c>
    </row>
    <row r="595" spans="1:7" s="8" customFormat="1">
      <c r="A595" s="21" t="str">
        <f t="shared" si="9"/>
        <v>340302.400219</v>
      </c>
      <c r="B595" s="22">
        <v>400219</v>
      </c>
      <c r="C595" s="23" t="s">
        <v>138</v>
      </c>
      <c r="D595" s="21">
        <v>340302</v>
      </c>
      <c r="E595" s="6" t="s">
        <v>292</v>
      </c>
      <c r="F595" s="21" t="s">
        <v>5</v>
      </c>
      <c r="G595" s="21" t="s">
        <v>25</v>
      </c>
    </row>
    <row r="596" spans="1:7" s="8" customFormat="1">
      <c r="A596" s="21" t="str">
        <f t="shared" si="9"/>
        <v>340302.400220</v>
      </c>
      <c r="B596" s="22">
        <v>400220</v>
      </c>
      <c r="C596" s="23" t="s">
        <v>139</v>
      </c>
      <c r="D596" s="21">
        <v>340302</v>
      </c>
      <c r="E596" s="6" t="s">
        <v>292</v>
      </c>
      <c r="F596" s="21" t="s">
        <v>5</v>
      </c>
      <c r="G596" s="21" t="s">
        <v>25</v>
      </c>
    </row>
    <row r="597" spans="1:7" s="8" customFormat="1">
      <c r="A597" s="21" t="str">
        <f t="shared" si="9"/>
        <v>340302.400221</v>
      </c>
      <c r="B597" s="22">
        <v>400221</v>
      </c>
      <c r="C597" s="23" t="s">
        <v>140</v>
      </c>
      <c r="D597" s="21">
        <v>340302</v>
      </c>
      <c r="E597" s="6" t="s">
        <v>292</v>
      </c>
      <c r="F597" s="21" t="s">
        <v>5</v>
      </c>
      <c r="G597" s="21" t="s">
        <v>25</v>
      </c>
    </row>
    <row r="598" spans="1:7" s="8" customFormat="1">
      <c r="A598" s="18" t="str">
        <f t="shared" si="9"/>
        <v>340303.400003</v>
      </c>
      <c r="B598" s="18">
        <v>400003</v>
      </c>
      <c r="C598" s="19" t="s">
        <v>83</v>
      </c>
      <c r="D598" s="20">
        <v>340303</v>
      </c>
      <c r="E598" s="6" t="s">
        <v>293</v>
      </c>
      <c r="F598" s="20" t="s">
        <v>5</v>
      </c>
      <c r="G598" s="20" t="s">
        <v>25</v>
      </c>
    </row>
    <row r="599" spans="1:7" s="8" customFormat="1">
      <c r="A599" s="21" t="str">
        <f t="shared" si="9"/>
        <v>340303.400004</v>
      </c>
      <c r="B599" s="22">
        <v>400004</v>
      </c>
      <c r="C599" s="23" t="s">
        <v>128</v>
      </c>
      <c r="D599" s="21">
        <v>340303</v>
      </c>
      <c r="E599" s="6" t="s">
        <v>293</v>
      </c>
      <c r="F599" s="21" t="s">
        <v>5</v>
      </c>
      <c r="G599" s="21" t="s">
        <v>25</v>
      </c>
    </row>
    <row r="600" spans="1:7" s="8" customFormat="1">
      <c r="A600" s="21" t="str">
        <f t="shared" si="9"/>
        <v>340303.400005</v>
      </c>
      <c r="B600" s="22">
        <v>400005</v>
      </c>
      <c r="C600" s="23" t="s">
        <v>129</v>
      </c>
      <c r="D600" s="21">
        <v>340303</v>
      </c>
      <c r="E600" s="6" t="s">
        <v>293</v>
      </c>
      <c r="F600" s="21" t="s">
        <v>5</v>
      </c>
      <c r="G600" s="21" t="s">
        <v>25</v>
      </c>
    </row>
    <row r="601" spans="1:7" s="8" customFormat="1">
      <c r="A601" s="21" t="str">
        <f t="shared" si="9"/>
        <v>340303.400006</v>
      </c>
      <c r="B601" s="22">
        <v>400006</v>
      </c>
      <c r="C601" s="23" t="s">
        <v>130</v>
      </c>
      <c r="D601" s="21">
        <v>340303</v>
      </c>
      <c r="E601" s="6" t="s">
        <v>293</v>
      </c>
      <c r="F601" s="21" t="s">
        <v>5</v>
      </c>
      <c r="G601" s="21" t="s">
        <v>25</v>
      </c>
    </row>
    <row r="602" spans="1:7" s="8" customFormat="1">
      <c r="A602" s="21" t="str">
        <f t="shared" si="9"/>
        <v>340303.400007</v>
      </c>
      <c r="B602" s="22">
        <v>400007</v>
      </c>
      <c r="C602" s="23" t="s">
        <v>131</v>
      </c>
      <c r="D602" s="21">
        <v>340303</v>
      </c>
      <c r="E602" s="6" t="s">
        <v>293</v>
      </c>
      <c r="F602" s="21" t="s">
        <v>5</v>
      </c>
      <c r="G602" s="21" t="s">
        <v>25</v>
      </c>
    </row>
    <row r="603" spans="1:7" s="8" customFormat="1">
      <c r="A603" s="21" t="str">
        <f t="shared" si="9"/>
        <v>340303.400010</v>
      </c>
      <c r="B603" s="22">
        <v>400010</v>
      </c>
      <c r="C603" s="23" t="s">
        <v>132</v>
      </c>
      <c r="D603" s="21">
        <v>340303</v>
      </c>
      <c r="E603" s="6" t="s">
        <v>293</v>
      </c>
      <c r="F603" s="21" t="s">
        <v>5</v>
      </c>
      <c r="G603" s="21" t="s">
        <v>25</v>
      </c>
    </row>
    <row r="604" spans="1:7" s="8" customFormat="1">
      <c r="A604" s="21" t="str">
        <f t="shared" si="9"/>
        <v>340303.400011</v>
      </c>
      <c r="B604" s="22">
        <v>400011</v>
      </c>
      <c r="C604" s="23" t="s">
        <v>133</v>
      </c>
      <c r="D604" s="21">
        <v>340303</v>
      </c>
      <c r="E604" s="6" t="s">
        <v>293</v>
      </c>
      <c r="F604" s="7" t="s">
        <v>356</v>
      </c>
      <c r="G604" s="21" t="s">
        <v>25</v>
      </c>
    </row>
    <row r="605" spans="1:7" s="8" customFormat="1">
      <c r="A605" s="21" t="str">
        <f t="shared" si="9"/>
        <v>340303.400012</v>
      </c>
      <c r="B605" s="22">
        <v>400012</v>
      </c>
      <c r="C605" s="23" t="s">
        <v>134</v>
      </c>
      <c r="D605" s="21">
        <v>340303</v>
      </c>
      <c r="E605" s="6" t="s">
        <v>293</v>
      </c>
      <c r="F605" s="21" t="s">
        <v>5</v>
      </c>
      <c r="G605" s="21" t="s">
        <v>25</v>
      </c>
    </row>
    <row r="606" spans="1:7" s="8" customFormat="1">
      <c r="A606" s="21" t="str">
        <f t="shared" si="9"/>
        <v>340303.400013</v>
      </c>
      <c r="B606" s="22">
        <v>400013</v>
      </c>
      <c r="C606" s="23" t="s">
        <v>135</v>
      </c>
      <c r="D606" s="21">
        <v>340303</v>
      </c>
      <c r="E606" s="6" t="s">
        <v>293</v>
      </c>
      <c r="F606" s="21" t="s">
        <v>5</v>
      </c>
      <c r="G606" s="21" t="s">
        <v>25</v>
      </c>
    </row>
    <row r="607" spans="1:7" s="8" customFormat="1">
      <c r="A607" s="21" t="str">
        <f t="shared" si="9"/>
        <v>340303.400014</v>
      </c>
      <c r="B607" s="22">
        <v>400014</v>
      </c>
      <c r="C607" s="23" t="s">
        <v>84</v>
      </c>
      <c r="D607" s="21">
        <v>340303</v>
      </c>
      <c r="E607" s="6" t="s">
        <v>293</v>
      </c>
      <c r="F607" s="21" t="s">
        <v>5</v>
      </c>
      <c r="G607" s="21" t="s">
        <v>25</v>
      </c>
    </row>
    <row r="608" spans="1:7" s="8" customFormat="1">
      <c r="A608" s="21" t="str">
        <f t="shared" si="9"/>
        <v>340303.400015</v>
      </c>
      <c r="B608" s="22">
        <v>400015</v>
      </c>
      <c r="C608" s="23" t="s">
        <v>85</v>
      </c>
      <c r="D608" s="21">
        <v>340303</v>
      </c>
      <c r="E608" s="6" t="s">
        <v>293</v>
      </c>
      <c r="F608" s="21" t="s">
        <v>5</v>
      </c>
      <c r="G608" s="21" t="s">
        <v>25</v>
      </c>
    </row>
    <row r="609" spans="1:7" s="8" customFormat="1">
      <c r="A609" s="21" t="str">
        <f t="shared" si="9"/>
        <v>340303.400016</v>
      </c>
      <c r="B609" s="22">
        <v>400016</v>
      </c>
      <c r="C609" s="23" t="s">
        <v>86</v>
      </c>
      <c r="D609" s="21">
        <v>340303</v>
      </c>
      <c r="E609" s="6" t="s">
        <v>293</v>
      </c>
      <c r="F609" s="21" t="s">
        <v>5</v>
      </c>
      <c r="G609" s="21" t="s">
        <v>25</v>
      </c>
    </row>
    <row r="610" spans="1:7" s="8" customFormat="1">
      <c r="A610" s="21" t="str">
        <f t="shared" si="9"/>
        <v>340303.400017</v>
      </c>
      <c r="B610" s="22">
        <v>400017</v>
      </c>
      <c r="C610" s="23" t="s">
        <v>87</v>
      </c>
      <c r="D610" s="21">
        <v>340303</v>
      </c>
      <c r="E610" s="6" t="s">
        <v>293</v>
      </c>
      <c r="F610" s="21" t="s">
        <v>5</v>
      </c>
      <c r="G610" s="21" t="s">
        <v>25</v>
      </c>
    </row>
    <row r="611" spans="1:7" s="8" customFormat="1">
      <c r="A611" s="21" t="str">
        <f t="shared" si="9"/>
        <v>340303.400020</v>
      </c>
      <c r="B611" s="22">
        <v>400020</v>
      </c>
      <c r="C611" s="23" t="s">
        <v>88</v>
      </c>
      <c r="D611" s="21">
        <v>340303</v>
      </c>
      <c r="E611" s="6" t="s">
        <v>293</v>
      </c>
      <c r="F611" s="21" t="s">
        <v>5</v>
      </c>
      <c r="G611" s="21" t="s">
        <v>25</v>
      </c>
    </row>
    <row r="612" spans="1:7" s="8" customFormat="1">
      <c r="A612" s="21" t="str">
        <f t="shared" si="9"/>
        <v>340303.400021</v>
      </c>
      <c r="B612" s="22">
        <v>400021</v>
      </c>
      <c r="C612" s="23" t="s">
        <v>89</v>
      </c>
      <c r="D612" s="21">
        <v>340303</v>
      </c>
      <c r="E612" s="6" t="s">
        <v>293</v>
      </c>
      <c r="F612" s="21" t="s">
        <v>5</v>
      </c>
      <c r="G612" s="21" t="s">
        <v>25</v>
      </c>
    </row>
    <row r="613" spans="1:7" s="8" customFormat="1">
      <c r="A613" s="21" t="str">
        <f t="shared" si="9"/>
        <v>340303.400022</v>
      </c>
      <c r="B613" s="22">
        <v>400022</v>
      </c>
      <c r="C613" s="23" t="s">
        <v>143</v>
      </c>
      <c r="D613" s="21">
        <v>340303</v>
      </c>
      <c r="E613" s="6" t="s">
        <v>293</v>
      </c>
      <c r="F613" s="21" t="s">
        <v>5</v>
      </c>
      <c r="G613" s="21" t="s">
        <v>25</v>
      </c>
    </row>
    <row r="614" spans="1:7" s="8" customFormat="1">
      <c r="A614" s="21" t="str">
        <f t="shared" si="9"/>
        <v>340303.400024</v>
      </c>
      <c r="B614" s="22">
        <v>400024</v>
      </c>
      <c r="C614" s="23" t="s">
        <v>144</v>
      </c>
      <c r="D614" s="21">
        <v>340303</v>
      </c>
      <c r="E614" s="6" t="s">
        <v>293</v>
      </c>
      <c r="F614" s="21" t="s">
        <v>5</v>
      </c>
      <c r="G614" s="21" t="s">
        <v>25</v>
      </c>
    </row>
    <row r="615" spans="1:7" s="8" customFormat="1">
      <c r="A615" s="21" t="str">
        <f t="shared" si="9"/>
        <v>340303.400025</v>
      </c>
      <c r="B615" s="22">
        <v>400025</v>
      </c>
      <c r="C615" s="23" t="s">
        <v>147</v>
      </c>
      <c r="D615" s="21">
        <v>340303</v>
      </c>
      <c r="E615" s="6" t="s">
        <v>293</v>
      </c>
      <c r="F615" s="21" t="s">
        <v>5</v>
      </c>
      <c r="G615" s="21" t="s">
        <v>25</v>
      </c>
    </row>
    <row r="616" spans="1:7" s="8" customFormat="1">
      <c r="A616" s="21" t="str">
        <f t="shared" si="9"/>
        <v>340303.400026</v>
      </c>
      <c r="B616" s="22">
        <v>400026</v>
      </c>
      <c r="C616" s="23" t="s">
        <v>148</v>
      </c>
      <c r="D616" s="21">
        <v>340303</v>
      </c>
      <c r="E616" s="6" t="s">
        <v>293</v>
      </c>
      <c r="F616" s="21" t="s">
        <v>5</v>
      </c>
      <c r="G616" s="21" t="s">
        <v>25</v>
      </c>
    </row>
    <row r="617" spans="1:7" s="8" customFormat="1">
      <c r="A617" s="21" t="str">
        <f t="shared" si="9"/>
        <v>340303.400027</v>
      </c>
      <c r="B617" s="22">
        <v>400027</v>
      </c>
      <c r="C617" s="23" t="s">
        <v>149</v>
      </c>
      <c r="D617" s="21">
        <v>340303</v>
      </c>
      <c r="E617" s="6" t="s">
        <v>293</v>
      </c>
      <c r="F617" s="21" t="s">
        <v>5</v>
      </c>
      <c r="G617" s="21" t="s">
        <v>25</v>
      </c>
    </row>
    <row r="618" spans="1:7" s="8" customFormat="1">
      <c r="A618" s="21" t="str">
        <f t="shared" si="9"/>
        <v>340303.400028</v>
      </c>
      <c r="B618" s="22">
        <v>400028</v>
      </c>
      <c r="C618" s="23" t="s">
        <v>150</v>
      </c>
      <c r="D618" s="21">
        <v>340303</v>
      </c>
      <c r="E618" s="6" t="s">
        <v>293</v>
      </c>
      <c r="F618" s="21" t="s">
        <v>5</v>
      </c>
      <c r="G618" s="21" t="s">
        <v>25</v>
      </c>
    </row>
    <row r="619" spans="1:7" s="8" customFormat="1">
      <c r="A619" s="21" t="str">
        <f t="shared" si="9"/>
        <v>340303.400029</v>
      </c>
      <c r="B619" s="22">
        <v>400029</v>
      </c>
      <c r="C619" s="23" t="s">
        <v>151</v>
      </c>
      <c r="D619" s="21">
        <v>340303</v>
      </c>
      <c r="E619" s="6" t="s">
        <v>293</v>
      </c>
      <c r="F619" s="21" t="s">
        <v>5</v>
      </c>
      <c r="G619" s="21" t="s">
        <v>25</v>
      </c>
    </row>
    <row r="620" spans="1:7" s="8" customFormat="1">
      <c r="A620" s="21" t="str">
        <f t="shared" si="9"/>
        <v>340303.400030</v>
      </c>
      <c r="B620" s="22">
        <v>400030</v>
      </c>
      <c r="C620" s="23" t="s">
        <v>152</v>
      </c>
      <c r="D620" s="21">
        <v>340303</v>
      </c>
      <c r="E620" s="6" t="s">
        <v>293</v>
      </c>
      <c r="F620" s="21" t="s">
        <v>5</v>
      </c>
      <c r="G620" s="21" t="s">
        <v>25</v>
      </c>
    </row>
    <row r="621" spans="1:7" s="8" customFormat="1">
      <c r="A621" s="21" t="str">
        <f t="shared" si="9"/>
        <v>340303.400175</v>
      </c>
      <c r="B621" s="22">
        <v>400175</v>
      </c>
      <c r="C621" s="23" t="s">
        <v>141</v>
      </c>
      <c r="D621" s="21">
        <v>340303</v>
      </c>
      <c r="E621" s="6" t="s">
        <v>293</v>
      </c>
      <c r="F621" s="21" t="s">
        <v>5</v>
      </c>
      <c r="G621" s="21" t="s">
        <v>25</v>
      </c>
    </row>
    <row r="622" spans="1:7" s="8" customFormat="1">
      <c r="A622" s="21" t="str">
        <f t="shared" si="9"/>
        <v>340303.400176</v>
      </c>
      <c r="B622" s="22">
        <v>400176</v>
      </c>
      <c r="C622" s="23" t="s">
        <v>142</v>
      </c>
      <c r="D622" s="21">
        <v>340303</v>
      </c>
      <c r="E622" s="6" t="s">
        <v>293</v>
      </c>
      <c r="F622" s="21" t="s">
        <v>5</v>
      </c>
      <c r="G622" s="21" t="s">
        <v>25</v>
      </c>
    </row>
    <row r="623" spans="1:7" s="8" customFormat="1">
      <c r="A623" s="21" t="str">
        <f t="shared" si="9"/>
        <v>340303.400177</v>
      </c>
      <c r="B623" s="22">
        <v>400177</v>
      </c>
      <c r="C623" s="23" t="s">
        <v>145</v>
      </c>
      <c r="D623" s="21">
        <v>340303</v>
      </c>
      <c r="E623" s="6" t="s">
        <v>293</v>
      </c>
      <c r="F623" s="21" t="s">
        <v>5</v>
      </c>
      <c r="G623" s="21" t="s">
        <v>25</v>
      </c>
    </row>
    <row r="624" spans="1:7" s="8" customFormat="1">
      <c r="A624" s="21" t="str">
        <f t="shared" si="9"/>
        <v>340303.400178</v>
      </c>
      <c r="B624" s="22">
        <v>400178</v>
      </c>
      <c r="C624" s="23" t="s">
        <v>153</v>
      </c>
      <c r="D624" s="21">
        <v>340303</v>
      </c>
      <c r="E624" s="6" t="s">
        <v>293</v>
      </c>
      <c r="F624" s="21" t="s">
        <v>5</v>
      </c>
      <c r="G624" s="21" t="s">
        <v>25</v>
      </c>
    </row>
    <row r="625" spans="1:7" s="8" customFormat="1">
      <c r="A625" s="21" t="str">
        <f t="shared" si="9"/>
        <v>340303.400179</v>
      </c>
      <c r="B625" s="22">
        <v>400179</v>
      </c>
      <c r="C625" s="23" t="s">
        <v>155</v>
      </c>
      <c r="D625" s="21">
        <v>340303</v>
      </c>
      <c r="E625" s="6" t="s">
        <v>293</v>
      </c>
      <c r="F625" s="21" t="s">
        <v>5</v>
      </c>
      <c r="G625" s="21" t="s">
        <v>25</v>
      </c>
    </row>
    <row r="626" spans="1:7" s="8" customFormat="1">
      <c r="A626" s="24" t="str">
        <f t="shared" si="9"/>
        <v>340303.400180</v>
      </c>
      <c r="B626" s="24">
        <v>400180</v>
      </c>
      <c r="C626" s="25" t="s">
        <v>154</v>
      </c>
      <c r="D626" s="26">
        <v>340303</v>
      </c>
      <c r="E626" s="6" t="s">
        <v>293</v>
      </c>
      <c r="F626" s="26" t="s">
        <v>5</v>
      </c>
      <c r="G626" s="26" t="s">
        <v>25</v>
      </c>
    </row>
    <row r="627" spans="1:7" s="8" customFormat="1">
      <c r="A627" s="21" t="str">
        <f t="shared" si="9"/>
        <v>340303.400202</v>
      </c>
      <c r="B627" s="22">
        <v>400202</v>
      </c>
      <c r="C627" s="23" t="s">
        <v>136</v>
      </c>
      <c r="D627" s="21">
        <v>340303</v>
      </c>
      <c r="E627" s="6" t="s">
        <v>293</v>
      </c>
      <c r="F627" s="21" t="s">
        <v>5</v>
      </c>
      <c r="G627" s="21" t="s">
        <v>25</v>
      </c>
    </row>
    <row r="628" spans="1:7" s="8" customFormat="1">
      <c r="A628" s="21" t="str">
        <f t="shared" si="9"/>
        <v>340303.400203</v>
      </c>
      <c r="B628" s="22">
        <v>400203</v>
      </c>
      <c r="C628" s="23" t="s">
        <v>137</v>
      </c>
      <c r="D628" s="21">
        <v>340303</v>
      </c>
      <c r="E628" s="6" t="s">
        <v>293</v>
      </c>
      <c r="F628" s="21" t="s">
        <v>5</v>
      </c>
      <c r="G628" s="21" t="s">
        <v>25</v>
      </c>
    </row>
    <row r="629" spans="1:7" s="8" customFormat="1">
      <c r="A629" s="21" t="str">
        <f t="shared" si="9"/>
        <v>340303.400214</v>
      </c>
      <c r="B629" s="22">
        <v>400214</v>
      </c>
      <c r="C629" s="23" t="s">
        <v>146</v>
      </c>
      <c r="D629" s="21">
        <v>340303</v>
      </c>
      <c r="E629" s="6" t="s">
        <v>293</v>
      </c>
      <c r="F629" s="21" t="s">
        <v>5</v>
      </c>
      <c r="G629" s="21" t="s">
        <v>25</v>
      </c>
    </row>
    <row r="630" spans="1:7" s="8" customFormat="1">
      <c r="A630" s="21" t="str">
        <f t="shared" si="9"/>
        <v>340303.400219</v>
      </c>
      <c r="B630" s="22">
        <v>400219</v>
      </c>
      <c r="C630" s="23" t="s">
        <v>138</v>
      </c>
      <c r="D630" s="21">
        <v>340303</v>
      </c>
      <c r="E630" s="6" t="s">
        <v>293</v>
      </c>
      <c r="F630" s="21" t="s">
        <v>5</v>
      </c>
      <c r="G630" s="21" t="s">
        <v>25</v>
      </c>
    </row>
    <row r="631" spans="1:7" s="8" customFormat="1">
      <c r="A631" s="21" t="str">
        <f t="shared" si="9"/>
        <v>340303.400220</v>
      </c>
      <c r="B631" s="22">
        <v>400220</v>
      </c>
      <c r="C631" s="23" t="s">
        <v>139</v>
      </c>
      <c r="D631" s="21">
        <v>340303</v>
      </c>
      <c r="E631" s="6" t="s">
        <v>293</v>
      </c>
      <c r="F631" s="21" t="s">
        <v>5</v>
      </c>
      <c r="G631" s="21" t="s">
        <v>25</v>
      </c>
    </row>
    <row r="632" spans="1:7" s="8" customFormat="1">
      <c r="A632" s="21" t="str">
        <f t="shared" si="9"/>
        <v>340303.400221</v>
      </c>
      <c r="B632" s="22">
        <v>400221</v>
      </c>
      <c r="C632" s="23" t="s">
        <v>140</v>
      </c>
      <c r="D632" s="21">
        <v>340303</v>
      </c>
      <c r="E632" s="6" t="s">
        <v>293</v>
      </c>
      <c r="F632" s="21" t="s">
        <v>5</v>
      </c>
      <c r="G632" s="21" t="s">
        <v>25</v>
      </c>
    </row>
    <row r="633" spans="1:7" s="8" customFormat="1">
      <c r="A633" s="11" t="str">
        <f t="shared" si="9"/>
        <v>340304.400003</v>
      </c>
      <c r="B633" s="11">
        <v>400003</v>
      </c>
      <c r="C633" s="12" t="s">
        <v>83</v>
      </c>
      <c r="D633" s="15">
        <v>340304</v>
      </c>
      <c r="E633" s="6" t="s">
        <v>288</v>
      </c>
      <c r="F633" s="15" t="s">
        <v>2</v>
      </c>
      <c r="G633" s="15" t="s">
        <v>24</v>
      </c>
    </row>
    <row r="634" spans="1:7" s="8" customFormat="1">
      <c r="A634" s="8" t="str">
        <f t="shared" si="9"/>
        <v>340304.400004</v>
      </c>
      <c r="B634" s="9">
        <v>400004</v>
      </c>
      <c r="C634" s="10" t="s">
        <v>128</v>
      </c>
      <c r="D634" s="8">
        <v>340304</v>
      </c>
      <c r="E634" s="6" t="s">
        <v>288</v>
      </c>
      <c r="F634" s="8" t="s">
        <v>2</v>
      </c>
      <c r="G634" s="8" t="s">
        <v>24</v>
      </c>
    </row>
    <row r="635" spans="1:7" s="8" customFormat="1">
      <c r="A635" s="8" t="str">
        <f t="shared" si="9"/>
        <v>340304.400005</v>
      </c>
      <c r="B635" s="9">
        <v>400005</v>
      </c>
      <c r="C635" s="10" t="s">
        <v>129</v>
      </c>
      <c r="D635" s="8">
        <v>340304</v>
      </c>
      <c r="E635" s="6" t="s">
        <v>288</v>
      </c>
      <c r="F635" s="8" t="s">
        <v>2</v>
      </c>
      <c r="G635" s="8" t="s">
        <v>24</v>
      </c>
    </row>
    <row r="636" spans="1:7" s="8" customFormat="1">
      <c r="A636" s="8" t="str">
        <f t="shared" si="9"/>
        <v>340304.400006</v>
      </c>
      <c r="B636" s="9">
        <v>400006</v>
      </c>
      <c r="C636" s="10" t="s">
        <v>130</v>
      </c>
      <c r="D636" s="8">
        <v>340304</v>
      </c>
      <c r="E636" s="6" t="s">
        <v>288</v>
      </c>
      <c r="F636" s="8" t="s">
        <v>2</v>
      </c>
      <c r="G636" s="8" t="s">
        <v>24</v>
      </c>
    </row>
    <row r="637" spans="1:7" s="8" customFormat="1">
      <c r="A637" s="8" t="str">
        <f t="shared" si="9"/>
        <v>340304.400007</v>
      </c>
      <c r="B637" s="9">
        <v>400007</v>
      </c>
      <c r="C637" s="10" t="s">
        <v>131</v>
      </c>
      <c r="D637" s="8">
        <v>340304</v>
      </c>
      <c r="E637" s="6" t="s">
        <v>288</v>
      </c>
      <c r="F637" s="8" t="s">
        <v>2</v>
      </c>
      <c r="G637" s="8" t="s">
        <v>24</v>
      </c>
    </row>
    <row r="638" spans="1:7" s="8" customFormat="1">
      <c r="A638" s="8" t="str">
        <f t="shared" si="9"/>
        <v>340304.400010</v>
      </c>
      <c r="B638" s="9">
        <v>400010</v>
      </c>
      <c r="C638" s="10" t="s">
        <v>132</v>
      </c>
      <c r="D638" s="8">
        <v>340304</v>
      </c>
      <c r="E638" s="6" t="s">
        <v>288</v>
      </c>
      <c r="F638" s="8" t="s">
        <v>2</v>
      </c>
      <c r="G638" s="8" t="s">
        <v>24</v>
      </c>
    </row>
    <row r="639" spans="1:7" s="8" customFormat="1">
      <c r="A639" s="8" t="str">
        <f t="shared" si="9"/>
        <v>340304.400011</v>
      </c>
      <c r="B639" s="9">
        <v>400011</v>
      </c>
      <c r="C639" s="10" t="s">
        <v>133</v>
      </c>
      <c r="D639" s="8">
        <v>340304</v>
      </c>
      <c r="E639" s="6" t="s">
        <v>288</v>
      </c>
      <c r="F639" s="7" t="s">
        <v>356</v>
      </c>
      <c r="G639" s="8" t="s">
        <v>24</v>
      </c>
    </row>
    <row r="640" spans="1:7" s="8" customFormat="1">
      <c r="A640" s="8" t="str">
        <f t="shared" si="9"/>
        <v>340304.400012</v>
      </c>
      <c r="B640" s="9">
        <v>400012</v>
      </c>
      <c r="C640" s="10" t="s">
        <v>134</v>
      </c>
      <c r="D640" s="8">
        <v>340304</v>
      </c>
      <c r="E640" s="6" t="s">
        <v>288</v>
      </c>
      <c r="F640" s="8" t="s">
        <v>2</v>
      </c>
      <c r="G640" s="8" t="s">
        <v>24</v>
      </c>
    </row>
    <row r="641" spans="1:7" s="8" customFormat="1">
      <c r="A641" s="8" t="str">
        <f t="shared" si="9"/>
        <v>340304.400013</v>
      </c>
      <c r="B641" s="9">
        <v>400013</v>
      </c>
      <c r="C641" s="10" t="s">
        <v>135</v>
      </c>
      <c r="D641" s="8">
        <v>340304</v>
      </c>
      <c r="E641" s="6" t="s">
        <v>288</v>
      </c>
      <c r="F641" s="8" t="s">
        <v>2</v>
      </c>
      <c r="G641" s="8" t="s">
        <v>24</v>
      </c>
    </row>
    <row r="642" spans="1:7" s="8" customFormat="1">
      <c r="A642" s="8" t="str">
        <f t="shared" ref="A642:A705" si="10">CONCATENATE(D642,".",B642)</f>
        <v>340304.400014</v>
      </c>
      <c r="B642" s="9">
        <v>400014</v>
      </c>
      <c r="C642" s="10" t="s">
        <v>84</v>
      </c>
      <c r="D642" s="8">
        <v>340304</v>
      </c>
      <c r="E642" s="6" t="s">
        <v>288</v>
      </c>
      <c r="F642" s="8" t="s">
        <v>2</v>
      </c>
      <c r="G642" s="8" t="s">
        <v>24</v>
      </c>
    </row>
    <row r="643" spans="1:7" s="8" customFormat="1">
      <c r="A643" s="8" t="str">
        <f t="shared" si="10"/>
        <v>340304.400015</v>
      </c>
      <c r="B643" s="9">
        <v>400015</v>
      </c>
      <c r="C643" s="10" t="s">
        <v>85</v>
      </c>
      <c r="D643" s="8">
        <v>340304</v>
      </c>
      <c r="E643" s="6" t="s">
        <v>288</v>
      </c>
      <c r="F643" s="8" t="s">
        <v>2</v>
      </c>
      <c r="G643" s="8" t="s">
        <v>24</v>
      </c>
    </row>
    <row r="644" spans="1:7" s="8" customFormat="1">
      <c r="A644" s="8" t="str">
        <f t="shared" si="10"/>
        <v>340304.400016</v>
      </c>
      <c r="B644" s="9">
        <v>400016</v>
      </c>
      <c r="C644" s="10" t="s">
        <v>86</v>
      </c>
      <c r="D644" s="8">
        <v>340304</v>
      </c>
      <c r="E644" s="6" t="s">
        <v>288</v>
      </c>
      <c r="F644" s="8" t="s">
        <v>2</v>
      </c>
      <c r="G644" s="8" t="s">
        <v>24</v>
      </c>
    </row>
    <row r="645" spans="1:7" s="8" customFormat="1">
      <c r="A645" s="8" t="str">
        <f t="shared" si="10"/>
        <v>340304.400017</v>
      </c>
      <c r="B645" s="9">
        <v>400017</v>
      </c>
      <c r="C645" s="10" t="s">
        <v>87</v>
      </c>
      <c r="D645" s="8">
        <v>340304</v>
      </c>
      <c r="E645" s="6" t="s">
        <v>288</v>
      </c>
      <c r="F645" s="8" t="s">
        <v>2</v>
      </c>
      <c r="G645" s="8" t="s">
        <v>24</v>
      </c>
    </row>
    <row r="646" spans="1:7" s="8" customFormat="1">
      <c r="A646" s="8" t="str">
        <f t="shared" si="10"/>
        <v>340304.400020</v>
      </c>
      <c r="B646" s="9">
        <v>400020</v>
      </c>
      <c r="C646" s="10" t="s">
        <v>88</v>
      </c>
      <c r="D646" s="8">
        <v>340304</v>
      </c>
      <c r="E646" s="6" t="s">
        <v>288</v>
      </c>
      <c r="F646" s="8" t="s">
        <v>2</v>
      </c>
      <c r="G646" s="8" t="s">
        <v>24</v>
      </c>
    </row>
    <row r="647" spans="1:7" s="8" customFormat="1">
      <c r="A647" s="8" t="str">
        <f t="shared" si="10"/>
        <v>340304.400021</v>
      </c>
      <c r="B647" s="9">
        <v>400021</v>
      </c>
      <c r="C647" s="10" t="s">
        <v>89</v>
      </c>
      <c r="D647" s="8">
        <v>340304</v>
      </c>
      <c r="E647" s="6" t="s">
        <v>288</v>
      </c>
      <c r="F647" s="8" t="s">
        <v>2</v>
      </c>
      <c r="G647" s="8" t="s">
        <v>24</v>
      </c>
    </row>
    <row r="648" spans="1:7" s="8" customFormat="1">
      <c r="A648" s="8" t="str">
        <f t="shared" si="10"/>
        <v>340304.400022</v>
      </c>
      <c r="B648" s="9">
        <v>400022</v>
      </c>
      <c r="C648" s="10" t="s">
        <v>143</v>
      </c>
      <c r="D648" s="8">
        <v>340304</v>
      </c>
      <c r="E648" s="6" t="s">
        <v>288</v>
      </c>
      <c r="F648" s="8" t="s">
        <v>2</v>
      </c>
      <c r="G648" s="8" t="s">
        <v>24</v>
      </c>
    </row>
    <row r="649" spans="1:7" s="8" customFormat="1">
      <c r="A649" s="8" t="str">
        <f t="shared" si="10"/>
        <v>340304.400024</v>
      </c>
      <c r="B649" s="9">
        <v>400024</v>
      </c>
      <c r="C649" s="10" t="s">
        <v>144</v>
      </c>
      <c r="D649" s="8">
        <v>340304</v>
      </c>
      <c r="E649" s="6" t="s">
        <v>288</v>
      </c>
      <c r="F649" s="8" t="s">
        <v>2</v>
      </c>
      <c r="G649" s="8" t="s">
        <v>24</v>
      </c>
    </row>
    <row r="650" spans="1:7" s="8" customFormat="1">
      <c r="A650" s="8" t="str">
        <f t="shared" si="10"/>
        <v>340304.400025</v>
      </c>
      <c r="B650" s="9">
        <v>400025</v>
      </c>
      <c r="C650" s="10" t="s">
        <v>147</v>
      </c>
      <c r="D650" s="8">
        <v>340304</v>
      </c>
      <c r="E650" s="6" t="s">
        <v>288</v>
      </c>
      <c r="F650" s="8" t="s">
        <v>2</v>
      </c>
      <c r="G650" s="8" t="s">
        <v>24</v>
      </c>
    </row>
    <row r="651" spans="1:7" s="8" customFormat="1">
      <c r="A651" s="8" t="str">
        <f t="shared" si="10"/>
        <v>340304.400026</v>
      </c>
      <c r="B651" s="9">
        <v>400026</v>
      </c>
      <c r="C651" s="10" t="s">
        <v>148</v>
      </c>
      <c r="D651" s="8">
        <v>340304</v>
      </c>
      <c r="E651" s="6" t="s">
        <v>288</v>
      </c>
      <c r="F651" s="8" t="s">
        <v>2</v>
      </c>
      <c r="G651" s="8" t="s">
        <v>24</v>
      </c>
    </row>
    <row r="652" spans="1:7" s="8" customFormat="1">
      <c r="A652" s="8" t="str">
        <f t="shared" si="10"/>
        <v>340304.400027</v>
      </c>
      <c r="B652" s="9">
        <v>400027</v>
      </c>
      <c r="C652" s="10" t="s">
        <v>149</v>
      </c>
      <c r="D652" s="8">
        <v>340304</v>
      </c>
      <c r="E652" s="6" t="s">
        <v>288</v>
      </c>
      <c r="F652" s="8" t="s">
        <v>2</v>
      </c>
      <c r="G652" s="8" t="s">
        <v>24</v>
      </c>
    </row>
    <row r="653" spans="1:7" s="8" customFormat="1">
      <c r="A653" s="8" t="str">
        <f t="shared" si="10"/>
        <v>340304.400028</v>
      </c>
      <c r="B653" s="9">
        <v>400028</v>
      </c>
      <c r="C653" s="10" t="s">
        <v>150</v>
      </c>
      <c r="D653" s="8">
        <v>340304</v>
      </c>
      <c r="E653" s="6" t="s">
        <v>288</v>
      </c>
      <c r="F653" s="8" t="s">
        <v>2</v>
      </c>
      <c r="G653" s="8" t="s">
        <v>24</v>
      </c>
    </row>
    <row r="654" spans="1:7" s="8" customFormat="1">
      <c r="A654" s="8" t="str">
        <f t="shared" si="10"/>
        <v>340304.400029</v>
      </c>
      <c r="B654" s="9">
        <v>400029</v>
      </c>
      <c r="C654" s="10" t="s">
        <v>151</v>
      </c>
      <c r="D654" s="8">
        <v>340304</v>
      </c>
      <c r="E654" s="6" t="s">
        <v>288</v>
      </c>
      <c r="F654" s="8" t="s">
        <v>2</v>
      </c>
      <c r="G654" s="8" t="s">
        <v>24</v>
      </c>
    </row>
    <row r="655" spans="1:7" s="8" customFormat="1">
      <c r="A655" s="8" t="str">
        <f t="shared" si="10"/>
        <v>340304.400030</v>
      </c>
      <c r="B655" s="9">
        <v>400030</v>
      </c>
      <c r="C655" s="10" t="s">
        <v>152</v>
      </c>
      <c r="D655" s="8">
        <v>340304</v>
      </c>
      <c r="E655" s="6" t="s">
        <v>288</v>
      </c>
      <c r="F655" s="8" t="s">
        <v>2</v>
      </c>
      <c r="G655" s="8" t="s">
        <v>24</v>
      </c>
    </row>
    <row r="656" spans="1:7" s="8" customFormat="1">
      <c r="A656" s="8" t="str">
        <f t="shared" si="10"/>
        <v>340304.400175</v>
      </c>
      <c r="B656" s="9">
        <v>400175</v>
      </c>
      <c r="C656" s="10" t="s">
        <v>141</v>
      </c>
      <c r="D656" s="8">
        <v>340304</v>
      </c>
      <c r="E656" s="6" t="s">
        <v>288</v>
      </c>
      <c r="F656" s="8" t="s">
        <v>2</v>
      </c>
      <c r="G656" s="8" t="s">
        <v>24</v>
      </c>
    </row>
    <row r="657" spans="1:7" s="8" customFormat="1">
      <c r="A657" s="8" t="str">
        <f t="shared" si="10"/>
        <v>340304.400176</v>
      </c>
      <c r="B657" s="9">
        <v>400176</v>
      </c>
      <c r="C657" s="10" t="s">
        <v>142</v>
      </c>
      <c r="D657" s="8">
        <v>340304</v>
      </c>
      <c r="E657" s="6" t="s">
        <v>288</v>
      </c>
      <c r="F657" s="8" t="s">
        <v>2</v>
      </c>
      <c r="G657" s="8" t="s">
        <v>24</v>
      </c>
    </row>
    <row r="658" spans="1:7" s="8" customFormat="1">
      <c r="A658" s="8" t="str">
        <f t="shared" si="10"/>
        <v>340304.400177</v>
      </c>
      <c r="B658" s="9">
        <v>400177</v>
      </c>
      <c r="C658" s="10" t="s">
        <v>145</v>
      </c>
      <c r="D658" s="8">
        <v>340304</v>
      </c>
      <c r="E658" s="6" t="s">
        <v>288</v>
      </c>
      <c r="F658" s="8" t="s">
        <v>2</v>
      </c>
      <c r="G658" s="8" t="s">
        <v>24</v>
      </c>
    </row>
    <row r="659" spans="1:7" s="8" customFormat="1">
      <c r="A659" s="8" t="str">
        <f t="shared" si="10"/>
        <v>340304.400178</v>
      </c>
      <c r="B659" s="9">
        <v>400178</v>
      </c>
      <c r="C659" s="10" t="s">
        <v>153</v>
      </c>
      <c r="D659" s="8">
        <v>340304</v>
      </c>
      <c r="E659" s="6" t="s">
        <v>288</v>
      </c>
      <c r="F659" s="8" t="s">
        <v>2</v>
      </c>
      <c r="G659" s="8" t="s">
        <v>24</v>
      </c>
    </row>
    <row r="660" spans="1:7" s="8" customFormat="1">
      <c r="A660" s="8" t="str">
        <f t="shared" si="10"/>
        <v>340304.400179</v>
      </c>
      <c r="B660" s="9">
        <v>400179</v>
      </c>
      <c r="C660" s="10" t="s">
        <v>155</v>
      </c>
      <c r="D660" s="8">
        <v>340304</v>
      </c>
      <c r="E660" s="6" t="s">
        <v>288</v>
      </c>
      <c r="F660" s="8" t="s">
        <v>2</v>
      </c>
      <c r="G660" s="8" t="s">
        <v>24</v>
      </c>
    </row>
    <row r="661" spans="1:7" s="8" customFormat="1">
      <c r="A661" s="13" t="str">
        <f t="shared" si="10"/>
        <v>340304.400180</v>
      </c>
      <c r="B661" s="13">
        <v>400180</v>
      </c>
      <c r="C661" s="14" t="s">
        <v>154</v>
      </c>
      <c r="D661" s="17">
        <v>340304</v>
      </c>
      <c r="E661" s="6" t="s">
        <v>288</v>
      </c>
      <c r="F661" s="17" t="s">
        <v>2</v>
      </c>
      <c r="G661" s="17" t="s">
        <v>24</v>
      </c>
    </row>
    <row r="662" spans="1:7" s="8" customFormat="1">
      <c r="A662" s="8" t="str">
        <f t="shared" si="10"/>
        <v>340304.400202</v>
      </c>
      <c r="B662" s="9">
        <v>400202</v>
      </c>
      <c r="C662" s="10" t="s">
        <v>136</v>
      </c>
      <c r="D662" s="8">
        <v>340304</v>
      </c>
      <c r="E662" s="6" t="s">
        <v>288</v>
      </c>
      <c r="F662" s="8" t="s">
        <v>2</v>
      </c>
      <c r="G662" s="8" t="s">
        <v>24</v>
      </c>
    </row>
    <row r="663" spans="1:7" s="8" customFormat="1">
      <c r="A663" s="8" t="str">
        <f t="shared" si="10"/>
        <v>340304.400203</v>
      </c>
      <c r="B663" s="9">
        <v>400203</v>
      </c>
      <c r="C663" s="10" t="s">
        <v>137</v>
      </c>
      <c r="D663" s="8">
        <v>340304</v>
      </c>
      <c r="E663" s="6" t="s">
        <v>288</v>
      </c>
      <c r="F663" s="8" t="s">
        <v>2</v>
      </c>
      <c r="G663" s="8" t="s">
        <v>24</v>
      </c>
    </row>
    <row r="664" spans="1:7" s="8" customFormat="1">
      <c r="A664" s="8" t="str">
        <f t="shared" si="10"/>
        <v>340304.400214</v>
      </c>
      <c r="B664" s="9">
        <v>400214</v>
      </c>
      <c r="C664" s="10" t="s">
        <v>146</v>
      </c>
      <c r="D664" s="8">
        <v>340304</v>
      </c>
      <c r="E664" s="6" t="s">
        <v>288</v>
      </c>
      <c r="F664" s="8" t="s">
        <v>2</v>
      </c>
      <c r="G664" s="8" t="s">
        <v>24</v>
      </c>
    </row>
    <row r="665" spans="1:7" s="8" customFormat="1">
      <c r="A665" s="8" t="str">
        <f t="shared" si="10"/>
        <v>340304.400219</v>
      </c>
      <c r="B665" s="9">
        <v>400219</v>
      </c>
      <c r="C665" s="10" t="s">
        <v>138</v>
      </c>
      <c r="D665" s="8">
        <v>340304</v>
      </c>
      <c r="E665" s="6" t="s">
        <v>288</v>
      </c>
      <c r="F665" s="8" t="s">
        <v>2</v>
      </c>
      <c r="G665" s="8" t="s">
        <v>24</v>
      </c>
    </row>
    <row r="666" spans="1:7" s="8" customFormat="1">
      <c r="A666" s="8" t="str">
        <f t="shared" si="10"/>
        <v>340304.400220</v>
      </c>
      <c r="B666" s="9">
        <v>400220</v>
      </c>
      <c r="C666" s="10" t="s">
        <v>139</v>
      </c>
      <c r="D666" s="8">
        <v>340304</v>
      </c>
      <c r="E666" s="6" t="s">
        <v>288</v>
      </c>
      <c r="F666" s="8" t="s">
        <v>2</v>
      </c>
      <c r="G666" s="8" t="s">
        <v>24</v>
      </c>
    </row>
    <row r="667" spans="1:7" s="8" customFormat="1">
      <c r="A667" s="8" t="str">
        <f t="shared" si="10"/>
        <v>340304.400221</v>
      </c>
      <c r="B667" s="9">
        <v>400221</v>
      </c>
      <c r="C667" s="10" t="s">
        <v>140</v>
      </c>
      <c r="D667" s="8">
        <v>340304</v>
      </c>
      <c r="E667" s="6" t="s">
        <v>288</v>
      </c>
      <c r="F667" s="8" t="s">
        <v>2</v>
      </c>
      <c r="G667" s="8" t="s">
        <v>24</v>
      </c>
    </row>
    <row r="668" spans="1:7" s="8" customFormat="1">
      <c r="A668" s="18" t="str">
        <f t="shared" si="10"/>
        <v>350101.400003</v>
      </c>
      <c r="B668" s="18">
        <v>400003</v>
      </c>
      <c r="C668" s="19" t="s">
        <v>83</v>
      </c>
      <c r="D668" s="20">
        <v>350101</v>
      </c>
      <c r="E668" s="6" t="s">
        <v>294</v>
      </c>
      <c r="F668" s="20" t="s">
        <v>5</v>
      </c>
      <c r="G668" s="20" t="s">
        <v>25</v>
      </c>
    </row>
    <row r="669" spans="1:7" s="8" customFormat="1">
      <c r="A669" s="21" t="str">
        <f t="shared" si="10"/>
        <v>350101.400004</v>
      </c>
      <c r="B669" s="22">
        <v>400004</v>
      </c>
      <c r="C669" s="23" t="s">
        <v>128</v>
      </c>
      <c r="D669" s="21">
        <v>350101</v>
      </c>
      <c r="E669" s="6" t="s">
        <v>294</v>
      </c>
      <c r="F669" s="21" t="s">
        <v>5</v>
      </c>
      <c r="G669" s="21" t="s">
        <v>25</v>
      </c>
    </row>
    <row r="670" spans="1:7" s="8" customFormat="1">
      <c r="A670" s="21" t="str">
        <f t="shared" si="10"/>
        <v>350101.400005</v>
      </c>
      <c r="B670" s="22">
        <v>400005</v>
      </c>
      <c r="C670" s="23" t="s">
        <v>129</v>
      </c>
      <c r="D670" s="21">
        <v>350101</v>
      </c>
      <c r="E670" s="6" t="s">
        <v>294</v>
      </c>
      <c r="F670" s="21" t="s">
        <v>5</v>
      </c>
      <c r="G670" s="21" t="s">
        <v>25</v>
      </c>
    </row>
    <row r="671" spans="1:7" s="8" customFormat="1">
      <c r="A671" s="21" t="str">
        <f t="shared" si="10"/>
        <v>350101.400006</v>
      </c>
      <c r="B671" s="22">
        <v>400006</v>
      </c>
      <c r="C671" s="23" t="s">
        <v>130</v>
      </c>
      <c r="D671" s="21">
        <v>350101</v>
      </c>
      <c r="E671" s="6" t="s">
        <v>294</v>
      </c>
      <c r="F671" s="21" t="s">
        <v>5</v>
      </c>
      <c r="G671" s="21" t="s">
        <v>25</v>
      </c>
    </row>
    <row r="672" spans="1:7" s="8" customFormat="1">
      <c r="A672" s="21" t="str">
        <f t="shared" si="10"/>
        <v>350101.400007</v>
      </c>
      <c r="B672" s="22">
        <v>400007</v>
      </c>
      <c r="C672" s="23" t="s">
        <v>131</v>
      </c>
      <c r="D672" s="21">
        <v>350101</v>
      </c>
      <c r="E672" s="6" t="s">
        <v>294</v>
      </c>
      <c r="F672" s="21" t="s">
        <v>5</v>
      </c>
      <c r="G672" s="21" t="s">
        <v>25</v>
      </c>
    </row>
    <row r="673" spans="1:7" s="8" customFormat="1">
      <c r="A673" s="21" t="str">
        <f t="shared" si="10"/>
        <v>350101.400010</v>
      </c>
      <c r="B673" s="22">
        <v>400010</v>
      </c>
      <c r="C673" s="23" t="s">
        <v>132</v>
      </c>
      <c r="D673" s="21">
        <v>350101</v>
      </c>
      <c r="E673" s="6" t="s">
        <v>294</v>
      </c>
      <c r="F673" s="21" t="s">
        <v>5</v>
      </c>
      <c r="G673" s="21" t="s">
        <v>25</v>
      </c>
    </row>
    <row r="674" spans="1:7" s="8" customFormat="1">
      <c r="A674" s="21" t="str">
        <f t="shared" si="10"/>
        <v>350101.400011</v>
      </c>
      <c r="B674" s="22">
        <v>400011</v>
      </c>
      <c r="C674" s="23" t="s">
        <v>133</v>
      </c>
      <c r="D674" s="21">
        <v>350101</v>
      </c>
      <c r="E674" s="6" t="s">
        <v>294</v>
      </c>
      <c r="F674" s="7" t="s">
        <v>356</v>
      </c>
      <c r="G674" s="21" t="s">
        <v>25</v>
      </c>
    </row>
    <row r="675" spans="1:7" s="8" customFormat="1">
      <c r="A675" s="21" t="str">
        <f t="shared" si="10"/>
        <v>350101.400012</v>
      </c>
      <c r="B675" s="22">
        <v>400012</v>
      </c>
      <c r="C675" s="23" t="s">
        <v>134</v>
      </c>
      <c r="D675" s="21">
        <v>350101</v>
      </c>
      <c r="E675" s="6" t="s">
        <v>294</v>
      </c>
      <c r="F675" s="21" t="s">
        <v>5</v>
      </c>
      <c r="G675" s="21" t="s">
        <v>25</v>
      </c>
    </row>
    <row r="676" spans="1:7" s="8" customFormat="1">
      <c r="A676" s="21" t="str">
        <f t="shared" si="10"/>
        <v>350101.400013</v>
      </c>
      <c r="B676" s="22">
        <v>400013</v>
      </c>
      <c r="C676" s="23" t="s">
        <v>135</v>
      </c>
      <c r="D676" s="21">
        <v>350101</v>
      </c>
      <c r="E676" s="6" t="s">
        <v>294</v>
      </c>
      <c r="F676" s="21" t="s">
        <v>5</v>
      </c>
      <c r="G676" s="21" t="s">
        <v>25</v>
      </c>
    </row>
    <row r="677" spans="1:7" s="8" customFormat="1">
      <c r="A677" s="21" t="str">
        <f t="shared" si="10"/>
        <v>350101.400014</v>
      </c>
      <c r="B677" s="22">
        <v>400014</v>
      </c>
      <c r="C677" s="23" t="s">
        <v>84</v>
      </c>
      <c r="D677" s="21">
        <v>350101</v>
      </c>
      <c r="E677" s="6" t="s">
        <v>294</v>
      </c>
      <c r="F677" s="21" t="s">
        <v>5</v>
      </c>
      <c r="G677" s="21" t="s">
        <v>25</v>
      </c>
    </row>
    <row r="678" spans="1:7" s="8" customFormat="1">
      <c r="A678" s="21" t="str">
        <f t="shared" si="10"/>
        <v>350101.400015</v>
      </c>
      <c r="B678" s="22">
        <v>400015</v>
      </c>
      <c r="C678" s="23" t="s">
        <v>85</v>
      </c>
      <c r="D678" s="21">
        <v>350101</v>
      </c>
      <c r="E678" s="6" t="s">
        <v>294</v>
      </c>
      <c r="F678" s="21" t="s">
        <v>5</v>
      </c>
      <c r="G678" s="21" t="s">
        <v>25</v>
      </c>
    </row>
    <row r="679" spans="1:7" s="8" customFormat="1">
      <c r="A679" s="21" t="str">
        <f t="shared" si="10"/>
        <v>350101.400016</v>
      </c>
      <c r="B679" s="22">
        <v>400016</v>
      </c>
      <c r="C679" s="23" t="s">
        <v>86</v>
      </c>
      <c r="D679" s="21">
        <v>350101</v>
      </c>
      <c r="E679" s="6" t="s">
        <v>294</v>
      </c>
      <c r="F679" s="21" t="s">
        <v>5</v>
      </c>
      <c r="G679" s="21" t="s">
        <v>25</v>
      </c>
    </row>
    <row r="680" spans="1:7" s="8" customFormat="1">
      <c r="A680" s="21" t="str">
        <f t="shared" si="10"/>
        <v>350101.400017</v>
      </c>
      <c r="B680" s="22">
        <v>400017</v>
      </c>
      <c r="C680" s="23" t="s">
        <v>87</v>
      </c>
      <c r="D680" s="21">
        <v>350101</v>
      </c>
      <c r="E680" s="6" t="s">
        <v>294</v>
      </c>
      <c r="F680" s="21" t="s">
        <v>5</v>
      </c>
      <c r="G680" s="21" t="s">
        <v>25</v>
      </c>
    </row>
    <row r="681" spans="1:7" s="8" customFormat="1">
      <c r="A681" s="21" t="str">
        <f t="shared" si="10"/>
        <v>350101.400020</v>
      </c>
      <c r="B681" s="22">
        <v>400020</v>
      </c>
      <c r="C681" s="23" t="s">
        <v>88</v>
      </c>
      <c r="D681" s="21">
        <v>350101</v>
      </c>
      <c r="E681" s="6" t="s">
        <v>294</v>
      </c>
      <c r="F681" s="21" t="s">
        <v>5</v>
      </c>
      <c r="G681" s="21" t="s">
        <v>25</v>
      </c>
    </row>
    <row r="682" spans="1:7" s="8" customFormat="1">
      <c r="A682" s="21" t="str">
        <f t="shared" si="10"/>
        <v>350101.400021</v>
      </c>
      <c r="B682" s="22">
        <v>400021</v>
      </c>
      <c r="C682" s="23" t="s">
        <v>89</v>
      </c>
      <c r="D682" s="21">
        <v>350101</v>
      </c>
      <c r="E682" s="6" t="s">
        <v>294</v>
      </c>
      <c r="F682" s="21" t="s">
        <v>5</v>
      </c>
      <c r="G682" s="21" t="s">
        <v>25</v>
      </c>
    </row>
    <row r="683" spans="1:7" s="8" customFormat="1">
      <c r="A683" s="21" t="str">
        <f t="shared" si="10"/>
        <v>350101.400022</v>
      </c>
      <c r="B683" s="22">
        <v>400022</v>
      </c>
      <c r="C683" s="23" t="s">
        <v>143</v>
      </c>
      <c r="D683" s="21">
        <v>350101</v>
      </c>
      <c r="E683" s="6" t="s">
        <v>294</v>
      </c>
      <c r="F683" s="21" t="s">
        <v>5</v>
      </c>
      <c r="G683" s="21" t="s">
        <v>25</v>
      </c>
    </row>
    <row r="684" spans="1:7" s="8" customFormat="1">
      <c r="A684" s="21" t="str">
        <f t="shared" si="10"/>
        <v>350101.400024</v>
      </c>
      <c r="B684" s="22">
        <v>400024</v>
      </c>
      <c r="C684" s="23" t="s">
        <v>144</v>
      </c>
      <c r="D684" s="21">
        <v>350101</v>
      </c>
      <c r="E684" s="6" t="s">
        <v>294</v>
      </c>
      <c r="F684" s="21" t="s">
        <v>5</v>
      </c>
      <c r="G684" s="21" t="s">
        <v>25</v>
      </c>
    </row>
    <row r="685" spans="1:7" s="8" customFormat="1">
      <c r="A685" s="21" t="str">
        <f t="shared" si="10"/>
        <v>350101.400025</v>
      </c>
      <c r="B685" s="22">
        <v>400025</v>
      </c>
      <c r="C685" s="23" t="s">
        <v>147</v>
      </c>
      <c r="D685" s="21">
        <v>350101</v>
      </c>
      <c r="E685" s="6" t="s">
        <v>294</v>
      </c>
      <c r="F685" s="21" t="s">
        <v>5</v>
      </c>
      <c r="G685" s="21" t="s">
        <v>25</v>
      </c>
    </row>
    <row r="686" spans="1:7" s="8" customFormat="1">
      <c r="A686" s="21" t="str">
        <f t="shared" si="10"/>
        <v>350101.400026</v>
      </c>
      <c r="B686" s="22">
        <v>400026</v>
      </c>
      <c r="C686" s="23" t="s">
        <v>148</v>
      </c>
      <c r="D686" s="21">
        <v>350101</v>
      </c>
      <c r="E686" s="6" t="s">
        <v>294</v>
      </c>
      <c r="F686" s="21" t="s">
        <v>5</v>
      </c>
      <c r="G686" s="21" t="s">
        <v>25</v>
      </c>
    </row>
    <row r="687" spans="1:7" s="8" customFormat="1">
      <c r="A687" s="21" t="str">
        <f t="shared" si="10"/>
        <v>350101.400027</v>
      </c>
      <c r="B687" s="22">
        <v>400027</v>
      </c>
      <c r="C687" s="23" t="s">
        <v>149</v>
      </c>
      <c r="D687" s="21">
        <v>350101</v>
      </c>
      <c r="E687" s="6" t="s">
        <v>294</v>
      </c>
      <c r="F687" s="21" t="s">
        <v>5</v>
      </c>
      <c r="G687" s="21" t="s">
        <v>25</v>
      </c>
    </row>
    <row r="688" spans="1:7" s="8" customFormat="1">
      <c r="A688" s="21" t="str">
        <f t="shared" si="10"/>
        <v>350101.400028</v>
      </c>
      <c r="B688" s="22">
        <v>400028</v>
      </c>
      <c r="C688" s="23" t="s">
        <v>150</v>
      </c>
      <c r="D688" s="21">
        <v>350101</v>
      </c>
      <c r="E688" s="6" t="s">
        <v>294</v>
      </c>
      <c r="F688" s="21" t="s">
        <v>5</v>
      </c>
      <c r="G688" s="21" t="s">
        <v>25</v>
      </c>
    </row>
    <row r="689" spans="1:7" s="8" customFormat="1">
      <c r="A689" s="21" t="str">
        <f t="shared" si="10"/>
        <v>350101.400029</v>
      </c>
      <c r="B689" s="22">
        <v>400029</v>
      </c>
      <c r="C689" s="23" t="s">
        <v>151</v>
      </c>
      <c r="D689" s="21">
        <v>350101</v>
      </c>
      <c r="E689" s="6" t="s">
        <v>294</v>
      </c>
      <c r="F689" s="21" t="s">
        <v>5</v>
      </c>
      <c r="G689" s="21" t="s">
        <v>25</v>
      </c>
    </row>
    <row r="690" spans="1:7" s="8" customFormat="1">
      <c r="A690" s="21" t="str">
        <f t="shared" si="10"/>
        <v>350101.400030</v>
      </c>
      <c r="B690" s="22">
        <v>400030</v>
      </c>
      <c r="C690" s="23" t="s">
        <v>152</v>
      </c>
      <c r="D690" s="21">
        <v>350101</v>
      </c>
      <c r="E690" s="6" t="s">
        <v>294</v>
      </c>
      <c r="F690" s="21" t="s">
        <v>5</v>
      </c>
      <c r="G690" s="21" t="s">
        <v>25</v>
      </c>
    </row>
    <row r="691" spans="1:7" s="8" customFormat="1">
      <c r="A691" s="21" t="str">
        <f t="shared" si="10"/>
        <v>350101.400175</v>
      </c>
      <c r="B691" s="22">
        <v>400175</v>
      </c>
      <c r="C691" s="23" t="s">
        <v>141</v>
      </c>
      <c r="D691" s="21">
        <v>350101</v>
      </c>
      <c r="E691" s="6" t="s">
        <v>294</v>
      </c>
      <c r="F691" s="21" t="s">
        <v>5</v>
      </c>
      <c r="G691" s="21" t="s">
        <v>25</v>
      </c>
    </row>
    <row r="692" spans="1:7" s="8" customFormat="1">
      <c r="A692" s="21" t="str">
        <f t="shared" si="10"/>
        <v>350101.400176</v>
      </c>
      <c r="B692" s="22">
        <v>400176</v>
      </c>
      <c r="C692" s="23" t="s">
        <v>142</v>
      </c>
      <c r="D692" s="21">
        <v>350101</v>
      </c>
      <c r="E692" s="6" t="s">
        <v>294</v>
      </c>
      <c r="F692" s="21" t="s">
        <v>5</v>
      </c>
      <c r="G692" s="21" t="s">
        <v>25</v>
      </c>
    </row>
    <row r="693" spans="1:7" s="8" customFormat="1">
      <c r="A693" s="21" t="str">
        <f t="shared" si="10"/>
        <v>350101.400177</v>
      </c>
      <c r="B693" s="22">
        <v>400177</v>
      </c>
      <c r="C693" s="23" t="s">
        <v>145</v>
      </c>
      <c r="D693" s="21">
        <v>350101</v>
      </c>
      <c r="E693" s="6" t="s">
        <v>294</v>
      </c>
      <c r="F693" s="21" t="s">
        <v>5</v>
      </c>
      <c r="G693" s="21" t="s">
        <v>25</v>
      </c>
    </row>
    <row r="694" spans="1:7" s="8" customFormat="1">
      <c r="A694" s="21" t="str">
        <f t="shared" si="10"/>
        <v>350101.400178</v>
      </c>
      <c r="B694" s="22">
        <v>400178</v>
      </c>
      <c r="C694" s="23" t="s">
        <v>153</v>
      </c>
      <c r="D694" s="21">
        <v>350101</v>
      </c>
      <c r="E694" s="6" t="s">
        <v>294</v>
      </c>
      <c r="F694" s="21" t="s">
        <v>5</v>
      </c>
      <c r="G694" s="21" t="s">
        <v>25</v>
      </c>
    </row>
    <row r="695" spans="1:7" s="8" customFormat="1">
      <c r="A695" s="21" t="str">
        <f t="shared" si="10"/>
        <v>350101.400179</v>
      </c>
      <c r="B695" s="22">
        <v>400179</v>
      </c>
      <c r="C695" s="23" t="s">
        <v>155</v>
      </c>
      <c r="D695" s="21">
        <v>350101</v>
      </c>
      <c r="E695" s="6" t="s">
        <v>294</v>
      </c>
      <c r="F695" s="21" t="s">
        <v>5</v>
      </c>
      <c r="G695" s="21" t="s">
        <v>25</v>
      </c>
    </row>
    <row r="696" spans="1:7" s="8" customFormat="1">
      <c r="A696" s="24" t="str">
        <f t="shared" si="10"/>
        <v>350101.400180</v>
      </c>
      <c r="B696" s="24">
        <v>400180</v>
      </c>
      <c r="C696" s="25" t="s">
        <v>154</v>
      </c>
      <c r="D696" s="26">
        <v>350101</v>
      </c>
      <c r="E696" s="6" t="s">
        <v>294</v>
      </c>
      <c r="F696" s="26" t="s">
        <v>5</v>
      </c>
      <c r="G696" s="26" t="s">
        <v>25</v>
      </c>
    </row>
    <row r="697" spans="1:7" s="8" customFormat="1">
      <c r="A697" s="21" t="str">
        <f t="shared" si="10"/>
        <v>350101.400202</v>
      </c>
      <c r="B697" s="22">
        <v>400202</v>
      </c>
      <c r="C697" s="23" t="s">
        <v>136</v>
      </c>
      <c r="D697" s="21">
        <v>350101</v>
      </c>
      <c r="E697" s="6" t="s">
        <v>294</v>
      </c>
      <c r="F697" s="21" t="s">
        <v>5</v>
      </c>
      <c r="G697" s="21" t="s">
        <v>25</v>
      </c>
    </row>
    <row r="698" spans="1:7" s="8" customFormat="1">
      <c r="A698" s="21" t="str">
        <f t="shared" si="10"/>
        <v>350101.400203</v>
      </c>
      <c r="B698" s="22">
        <v>400203</v>
      </c>
      <c r="C698" s="23" t="s">
        <v>137</v>
      </c>
      <c r="D698" s="21">
        <v>350101</v>
      </c>
      <c r="E698" s="6" t="s">
        <v>294</v>
      </c>
      <c r="F698" s="21" t="s">
        <v>5</v>
      </c>
      <c r="G698" s="21" t="s">
        <v>25</v>
      </c>
    </row>
    <row r="699" spans="1:7" s="8" customFormat="1">
      <c r="A699" s="21" t="str">
        <f t="shared" si="10"/>
        <v>350101.400214</v>
      </c>
      <c r="B699" s="22">
        <v>400214</v>
      </c>
      <c r="C699" s="23" t="s">
        <v>146</v>
      </c>
      <c r="D699" s="21">
        <v>350101</v>
      </c>
      <c r="E699" s="6" t="s">
        <v>294</v>
      </c>
      <c r="F699" s="21" t="s">
        <v>5</v>
      </c>
      <c r="G699" s="21" t="s">
        <v>25</v>
      </c>
    </row>
    <row r="700" spans="1:7" s="8" customFormat="1">
      <c r="A700" s="21" t="str">
        <f t="shared" si="10"/>
        <v>350101.400219</v>
      </c>
      <c r="B700" s="22">
        <v>400219</v>
      </c>
      <c r="C700" s="23" t="s">
        <v>138</v>
      </c>
      <c r="D700" s="21">
        <v>350101</v>
      </c>
      <c r="E700" s="6" t="s">
        <v>294</v>
      </c>
      <c r="F700" s="21" t="s">
        <v>5</v>
      </c>
      <c r="G700" s="21" t="s">
        <v>25</v>
      </c>
    </row>
    <row r="701" spans="1:7" s="8" customFormat="1">
      <c r="A701" s="21" t="str">
        <f t="shared" si="10"/>
        <v>350101.400220</v>
      </c>
      <c r="B701" s="22">
        <v>400220</v>
      </c>
      <c r="C701" s="23" t="s">
        <v>139</v>
      </c>
      <c r="D701" s="21">
        <v>350101</v>
      </c>
      <c r="E701" s="6" t="s">
        <v>294</v>
      </c>
      <c r="F701" s="21" t="s">
        <v>5</v>
      </c>
      <c r="G701" s="21" t="s">
        <v>25</v>
      </c>
    </row>
    <row r="702" spans="1:7" s="8" customFormat="1">
      <c r="A702" s="21" t="str">
        <f t="shared" si="10"/>
        <v>350101.400221</v>
      </c>
      <c r="B702" s="22">
        <v>400221</v>
      </c>
      <c r="C702" s="23" t="s">
        <v>140</v>
      </c>
      <c r="D702" s="21">
        <v>350101</v>
      </c>
      <c r="E702" s="6" t="s">
        <v>294</v>
      </c>
      <c r="F702" s="21" t="s">
        <v>5</v>
      </c>
      <c r="G702" s="21" t="s">
        <v>25</v>
      </c>
    </row>
    <row r="703" spans="1:7" s="8" customFormat="1">
      <c r="A703" s="11" t="str">
        <f t="shared" si="10"/>
        <v>350102.400003</v>
      </c>
      <c r="B703" s="11">
        <v>400003</v>
      </c>
      <c r="C703" s="12" t="s">
        <v>83</v>
      </c>
      <c r="D703" s="15">
        <v>350102</v>
      </c>
      <c r="E703" s="6" t="s">
        <v>289</v>
      </c>
      <c r="F703" s="15" t="s">
        <v>5</v>
      </c>
      <c r="G703" s="15" t="s">
        <v>25</v>
      </c>
    </row>
    <row r="704" spans="1:7" s="8" customFormat="1">
      <c r="A704" s="8" t="str">
        <f t="shared" si="10"/>
        <v>350102.400004</v>
      </c>
      <c r="B704" s="9">
        <v>400004</v>
      </c>
      <c r="C704" s="10" t="s">
        <v>128</v>
      </c>
      <c r="D704" s="8">
        <v>350102</v>
      </c>
      <c r="E704" s="6" t="s">
        <v>289</v>
      </c>
      <c r="F704" s="8" t="s">
        <v>5</v>
      </c>
      <c r="G704" s="8" t="s">
        <v>25</v>
      </c>
    </row>
    <row r="705" spans="1:7" s="8" customFormat="1">
      <c r="A705" s="8" t="str">
        <f t="shared" si="10"/>
        <v>350102.400005</v>
      </c>
      <c r="B705" s="9">
        <v>400005</v>
      </c>
      <c r="C705" s="10" t="s">
        <v>129</v>
      </c>
      <c r="D705" s="8">
        <v>350102</v>
      </c>
      <c r="E705" s="6" t="s">
        <v>289</v>
      </c>
      <c r="F705" s="8" t="s">
        <v>5</v>
      </c>
      <c r="G705" s="8" t="s">
        <v>25</v>
      </c>
    </row>
    <row r="706" spans="1:7" s="8" customFormat="1">
      <c r="A706" s="8" t="str">
        <f t="shared" ref="A706:A769" si="11">CONCATENATE(D706,".",B706)</f>
        <v>350102.400006</v>
      </c>
      <c r="B706" s="9">
        <v>400006</v>
      </c>
      <c r="C706" s="10" t="s">
        <v>130</v>
      </c>
      <c r="D706" s="8">
        <v>350102</v>
      </c>
      <c r="E706" s="6" t="s">
        <v>289</v>
      </c>
      <c r="F706" s="8" t="s">
        <v>5</v>
      </c>
      <c r="G706" s="8" t="s">
        <v>25</v>
      </c>
    </row>
    <row r="707" spans="1:7" s="8" customFormat="1">
      <c r="A707" s="8" t="str">
        <f t="shared" si="11"/>
        <v>350102.400007</v>
      </c>
      <c r="B707" s="9">
        <v>400007</v>
      </c>
      <c r="C707" s="10" t="s">
        <v>131</v>
      </c>
      <c r="D707" s="8">
        <v>350102</v>
      </c>
      <c r="E707" s="6" t="s">
        <v>289</v>
      </c>
      <c r="F707" s="8" t="s">
        <v>5</v>
      </c>
      <c r="G707" s="8" t="s">
        <v>25</v>
      </c>
    </row>
    <row r="708" spans="1:7" s="8" customFormat="1">
      <c r="A708" s="8" t="str">
        <f t="shared" si="11"/>
        <v>350102.400010</v>
      </c>
      <c r="B708" s="9">
        <v>400010</v>
      </c>
      <c r="C708" s="10" t="s">
        <v>132</v>
      </c>
      <c r="D708" s="8">
        <v>350102</v>
      </c>
      <c r="E708" s="6" t="s">
        <v>289</v>
      </c>
      <c r="F708" s="8" t="s">
        <v>5</v>
      </c>
      <c r="G708" s="8" t="s">
        <v>25</v>
      </c>
    </row>
    <row r="709" spans="1:7" s="8" customFormat="1">
      <c r="A709" s="8" t="str">
        <f t="shared" si="11"/>
        <v>350102.400011</v>
      </c>
      <c r="B709" s="9">
        <v>400011</v>
      </c>
      <c r="C709" s="10" t="s">
        <v>133</v>
      </c>
      <c r="D709" s="8">
        <v>350102</v>
      </c>
      <c r="E709" s="6" t="s">
        <v>289</v>
      </c>
      <c r="F709" s="7" t="s">
        <v>356</v>
      </c>
      <c r="G709" s="8" t="s">
        <v>25</v>
      </c>
    </row>
    <row r="710" spans="1:7" s="8" customFormat="1">
      <c r="A710" s="8" t="str">
        <f t="shared" si="11"/>
        <v>350102.400012</v>
      </c>
      <c r="B710" s="9">
        <v>400012</v>
      </c>
      <c r="C710" s="10" t="s">
        <v>134</v>
      </c>
      <c r="D710" s="8">
        <v>350102</v>
      </c>
      <c r="E710" s="6" t="s">
        <v>289</v>
      </c>
      <c r="F710" s="8" t="s">
        <v>5</v>
      </c>
      <c r="G710" s="8" t="s">
        <v>25</v>
      </c>
    </row>
    <row r="711" spans="1:7" s="8" customFormat="1">
      <c r="A711" s="8" t="str">
        <f t="shared" si="11"/>
        <v>350102.400013</v>
      </c>
      <c r="B711" s="9">
        <v>400013</v>
      </c>
      <c r="C711" s="10" t="s">
        <v>135</v>
      </c>
      <c r="D711" s="8">
        <v>350102</v>
      </c>
      <c r="E711" s="6" t="s">
        <v>289</v>
      </c>
      <c r="F711" s="8" t="s">
        <v>5</v>
      </c>
      <c r="G711" s="8" t="s">
        <v>25</v>
      </c>
    </row>
    <row r="712" spans="1:7" s="8" customFormat="1">
      <c r="A712" s="8" t="str">
        <f t="shared" si="11"/>
        <v>350102.400014</v>
      </c>
      <c r="B712" s="9">
        <v>400014</v>
      </c>
      <c r="C712" s="10" t="s">
        <v>84</v>
      </c>
      <c r="D712" s="8">
        <v>350102</v>
      </c>
      <c r="E712" s="6" t="s">
        <v>289</v>
      </c>
      <c r="F712" s="8" t="s">
        <v>5</v>
      </c>
      <c r="G712" s="8" t="s">
        <v>25</v>
      </c>
    </row>
    <row r="713" spans="1:7" s="8" customFormat="1">
      <c r="A713" s="8" t="str">
        <f t="shared" si="11"/>
        <v>350102.400015</v>
      </c>
      <c r="B713" s="9">
        <v>400015</v>
      </c>
      <c r="C713" s="10" t="s">
        <v>85</v>
      </c>
      <c r="D713" s="8">
        <v>350102</v>
      </c>
      <c r="E713" s="6" t="s">
        <v>289</v>
      </c>
      <c r="F713" s="8" t="s">
        <v>5</v>
      </c>
      <c r="G713" s="8" t="s">
        <v>25</v>
      </c>
    </row>
    <row r="714" spans="1:7" s="8" customFormat="1">
      <c r="A714" s="8" t="str">
        <f t="shared" si="11"/>
        <v>350102.400016</v>
      </c>
      <c r="B714" s="9">
        <v>400016</v>
      </c>
      <c r="C714" s="10" t="s">
        <v>86</v>
      </c>
      <c r="D714" s="8">
        <v>350102</v>
      </c>
      <c r="E714" s="6" t="s">
        <v>289</v>
      </c>
      <c r="F714" s="8" t="s">
        <v>5</v>
      </c>
      <c r="G714" s="8" t="s">
        <v>25</v>
      </c>
    </row>
    <row r="715" spans="1:7" s="8" customFormat="1">
      <c r="A715" s="8" t="str">
        <f t="shared" si="11"/>
        <v>350102.400017</v>
      </c>
      <c r="B715" s="9">
        <v>400017</v>
      </c>
      <c r="C715" s="10" t="s">
        <v>87</v>
      </c>
      <c r="D715" s="8">
        <v>350102</v>
      </c>
      <c r="E715" s="6" t="s">
        <v>289</v>
      </c>
      <c r="F715" s="8" t="s">
        <v>5</v>
      </c>
      <c r="G715" s="8" t="s">
        <v>25</v>
      </c>
    </row>
    <row r="716" spans="1:7" s="8" customFormat="1">
      <c r="A716" s="8" t="str">
        <f t="shared" si="11"/>
        <v>350102.400020</v>
      </c>
      <c r="B716" s="9">
        <v>400020</v>
      </c>
      <c r="C716" s="10" t="s">
        <v>88</v>
      </c>
      <c r="D716" s="8">
        <v>350102</v>
      </c>
      <c r="E716" s="6" t="s">
        <v>289</v>
      </c>
      <c r="F716" s="8" t="s">
        <v>5</v>
      </c>
      <c r="G716" s="8" t="s">
        <v>25</v>
      </c>
    </row>
    <row r="717" spans="1:7" s="8" customFormat="1">
      <c r="A717" s="8" t="str">
        <f t="shared" si="11"/>
        <v>350102.400021</v>
      </c>
      <c r="B717" s="9">
        <v>400021</v>
      </c>
      <c r="C717" s="10" t="s">
        <v>89</v>
      </c>
      <c r="D717" s="8">
        <v>350102</v>
      </c>
      <c r="E717" s="6" t="s">
        <v>289</v>
      </c>
      <c r="F717" s="8" t="s">
        <v>5</v>
      </c>
      <c r="G717" s="8" t="s">
        <v>25</v>
      </c>
    </row>
    <row r="718" spans="1:7" s="8" customFormat="1">
      <c r="A718" s="8" t="str">
        <f t="shared" si="11"/>
        <v>350102.400022</v>
      </c>
      <c r="B718" s="9">
        <v>400022</v>
      </c>
      <c r="C718" s="10" t="s">
        <v>143</v>
      </c>
      <c r="D718" s="8">
        <v>350102</v>
      </c>
      <c r="E718" s="6" t="s">
        <v>289</v>
      </c>
      <c r="F718" s="8" t="s">
        <v>5</v>
      </c>
      <c r="G718" s="8" t="s">
        <v>25</v>
      </c>
    </row>
    <row r="719" spans="1:7" s="8" customFormat="1">
      <c r="A719" s="8" t="str">
        <f t="shared" si="11"/>
        <v>350102.400024</v>
      </c>
      <c r="B719" s="9">
        <v>400024</v>
      </c>
      <c r="C719" s="10" t="s">
        <v>144</v>
      </c>
      <c r="D719" s="8">
        <v>350102</v>
      </c>
      <c r="E719" s="6" t="s">
        <v>289</v>
      </c>
      <c r="F719" s="8" t="s">
        <v>5</v>
      </c>
      <c r="G719" s="8" t="s">
        <v>25</v>
      </c>
    </row>
    <row r="720" spans="1:7" s="8" customFormat="1">
      <c r="A720" s="8" t="str">
        <f t="shared" si="11"/>
        <v>350102.400025</v>
      </c>
      <c r="B720" s="9">
        <v>400025</v>
      </c>
      <c r="C720" s="10" t="s">
        <v>147</v>
      </c>
      <c r="D720" s="8">
        <v>350102</v>
      </c>
      <c r="E720" s="6" t="s">
        <v>289</v>
      </c>
      <c r="F720" s="8" t="s">
        <v>5</v>
      </c>
      <c r="G720" s="8" t="s">
        <v>25</v>
      </c>
    </row>
    <row r="721" spans="1:7" s="8" customFormat="1">
      <c r="A721" s="8" t="str">
        <f t="shared" si="11"/>
        <v>350102.400026</v>
      </c>
      <c r="B721" s="9">
        <v>400026</v>
      </c>
      <c r="C721" s="10" t="s">
        <v>148</v>
      </c>
      <c r="D721" s="8">
        <v>350102</v>
      </c>
      <c r="E721" s="6" t="s">
        <v>289</v>
      </c>
      <c r="F721" s="8" t="s">
        <v>5</v>
      </c>
      <c r="G721" s="8" t="s">
        <v>25</v>
      </c>
    </row>
    <row r="722" spans="1:7" s="8" customFormat="1">
      <c r="A722" s="8" t="str">
        <f t="shared" si="11"/>
        <v>350102.400027</v>
      </c>
      <c r="B722" s="9">
        <v>400027</v>
      </c>
      <c r="C722" s="10" t="s">
        <v>149</v>
      </c>
      <c r="D722" s="8">
        <v>350102</v>
      </c>
      <c r="E722" s="6" t="s">
        <v>289</v>
      </c>
      <c r="F722" s="8" t="s">
        <v>5</v>
      </c>
      <c r="G722" s="8" t="s">
        <v>25</v>
      </c>
    </row>
    <row r="723" spans="1:7" s="8" customFormat="1">
      <c r="A723" s="8" t="str">
        <f t="shared" si="11"/>
        <v>350102.400028</v>
      </c>
      <c r="B723" s="9">
        <v>400028</v>
      </c>
      <c r="C723" s="10" t="s">
        <v>150</v>
      </c>
      <c r="D723" s="8">
        <v>350102</v>
      </c>
      <c r="E723" s="6" t="s">
        <v>289</v>
      </c>
      <c r="F723" s="8" t="s">
        <v>5</v>
      </c>
      <c r="G723" s="8" t="s">
        <v>25</v>
      </c>
    </row>
    <row r="724" spans="1:7" s="8" customFormat="1">
      <c r="A724" s="8" t="str">
        <f t="shared" si="11"/>
        <v>350102.400029</v>
      </c>
      <c r="B724" s="9">
        <v>400029</v>
      </c>
      <c r="C724" s="10" t="s">
        <v>151</v>
      </c>
      <c r="D724" s="8">
        <v>350102</v>
      </c>
      <c r="E724" s="6" t="s">
        <v>289</v>
      </c>
      <c r="F724" s="8" t="s">
        <v>5</v>
      </c>
      <c r="G724" s="8" t="s">
        <v>25</v>
      </c>
    </row>
    <row r="725" spans="1:7" s="8" customFormat="1">
      <c r="A725" s="8" t="str">
        <f t="shared" si="11"/>
        <v>350102.400030</v>
      </c>
      <c r="B725" s="9">
        <v>400030</v>
      </c>
      <c r="C725" s="10" t="s">
        <v>152</v>
      </c>
      <c r="D725" s="8">
        <v>350102</v>
      </c>
      <c r="E725" s="6" t="s">
        <v>289</v>
      </c>
      <c r="F725" s="8" t="s">
        <v>5</v>
      </c>
      <c r="G725" s="8" t="s">
        <v>25</v>
      </c>
    </row>
    <row r="726" spans="1:7" s="8" customFormat="1">
      <c r="A726" s="8" t="str">
        <f t="shared" si="11"/>
        <v>350102.400175</v>
      </c>
      <c r="B726" s="9">
        <v>400175</v>
      </c>
      <c r="C726" s="10" t="s">
        <v>141</v>
      </c>
      <c r="D726" s="8">
        <v>350102</v>
      </c>
      <c r="E726" s="6" t="s">
        <v>289</v>
      </c>
      <c r="F726" s="8" t="s">
        <v>5</v>
      </c>
      <c r="G726" s="8" t="s">
        <v>25</v>
      </c>
    </row>
    <row r="727" spans="1:7" s="8" customFormat="1">
      <c r="A727" s="8" t="str">
        <f t="shared" si="11"/>
        <v>350102.400176</v>
      </c>
      <c r="B727" s="9">
        <v>400176</v>
      </c>
      <c r="C727" s="10" t="s">
        <v>142</v>
      </c>
      <c r="D727" s="8">
        <v>350102</v>
      </c>
      <c r="E727" s="6" t="s">
        <v>289</v>
      </c>
      <c r="F727" s="8" t="s">
        <v>5</v>
      </c>
      <c r="G727" s="8" t="s">
        <v>25</v>
      </c>
    </row>
    <row r="728" spans="1:7" s="8" customFormat="1">
      <c r="A728" s="8" t="str">
        <f t="shared" si="11"/>
        <v>350102.400177</v>
      </c>
      <c r="B728" s="9">
        <v>400177</v>
      </c>
      <c r="C728" s="10" t="s">
        <v>145</v>
      </c>
      <c r="D728" s="8">
        <v>350102</v>
      </c>
      <c r="E728" s="6" t="s">
        <v>289</v>
      </c>
      <c r="F728" s="8" t="s">
        <v>5</v>
      </c>
      <c r="G728" s="8" t="s">
        <v>25</v>
      </c>
    </row>
    <row r="729" spans="1:7" s="8" customFormat="1">
      <c r="A729" s="8" t="str">
        <f t="shared" si="11"/>
        <v>350102.400178</v>
      </c>
      <c r="B729" s="9">
        <v>400178</v>
      </c>
      <c r="C729" s="10" t="s">
        <v>153</v>
      </c>
      <c r="D729" s="8">
        <v>350102</v>
      </c>
      <c r="E729" s="6" t="s">
        <v>289</v>
      </c>
      <c r="F729" s="8" t="s">
        <v>5</v>
      </c>
      <c r="G729" s="8" t="s">
        <v>25</v>
      </c>
    </row>
    <row r="730" spans="1:7" s="8" customFormat="1">
      <c r="A730" s="8" t="str">
        <f t="shared" si="11"/>
        <v>350102.400179</v>
      </c>
      <c r="B730" s="9">
        <v>400179</v>
      </c>
      <c r="C730" s="10" t="s">
        <v>155</v>
      </c>
      <c r="D730" s="8">
        <v>350102</v>
      </c>
      <c r="E730" s="6" t="s">
        <v>289</v>
      </c>
      <c r="F730" s="8" t="s">
        <v>5</v>
      </c>
      <c r="G730" s="8" t="s">
        <v>25</v>
      </c>
    </row>
    <row r="731" spans="1:7" s="8" customFormat="1">
      <c r="A731" s="13" t="str">
        <f t="shared" si="11"/>
        <v>350102.400180</v>
      </c>
      <c r="B731" s="13">
        <v>400180</v>
      </c>
      <c r="C731" s="14" t="s">
        <v>154</v>
      </c>
      <c r="D731" s="17">
        <v>350102</v>
      </c>
      <c r="E731" s="6" t="s">
        <v>289</v>
      </c>
      <c r="F731" s="8" t="s">
        <v>5</v>
      </c>
      <c r="G731" s="8" t="s">
        <v>25</v>
      </c>
    </row>
    <row r="732" spans="1:7" s="8" customFormat="1">
      <c r="A732" s="8" t="str">
        <f t="shared" si="11"/>
        <v>350102.400202</v>
      </c>
      <c r="B732" s="9">
        <v>400202</v>
      </c>
      <c r="C732" s="10" t="s">
        <v>136</v>
      </c>
      <c r="D732" s="8">
        <v>350102</v>
      </c>
      <c r="E732" s="6" t="s">
        <v>289</v>
      </c>
      <c r="F732" s="8" t="s">
        <v>5</v>
      </c>
      <c r="G732" s="8" t="s">
        <v>25</v>
      </c>
    </row>
    <row r="733" spans="1:7" s="8" customFormat="1">
      <c r="A733" s="8" t="str">
        <f t="shared" si="11"/>
        <v>350102.400203</v>
      </c>
      <c r="B733" s="9">
        <v>400203</v>
      </c>
      <c r="C733" s="10" t="s">
        <v>137</v>
      </c>
      <c r="D733" s="8">
        <v>350102</v>
      </c>
      <c r="E733" s="6" t="s">
        <v>289</v>
      </c>
      <c r="F733" s="8" t="s">
        <v>5</v>
      </c>
      <c r="G733" s="8" t="s">
        <v>25</v>
      </c>
    </row>
    <row r="734" spans="1:7" s="8" customFormat="1">
      <c r="A734" s="8" t="str">
        <f t="shared" si="11"/>
        <v>350102.400214</v>
      </c>
      <c r="B734" s="9">
        <v>400214</v>
      </c>
      <c r="C734" s="10" t="s">
        <v>146</v>
      </c>
      <c r="D734" s="8">
        <v>350102</v>
      </c>
      <c r="E734" s="6" t="s">
        <v>289</v>
      </c>
      <c r="F734" s="8" t="s">
        <v>5</v>
      </c>
      <c r="G734" s="8" t="s">
        <v>25</v>
      </c>
    </row>
    <row r="735" spans="1:7" s="8" customFormat="1">
      <c r="A735" s="8" t="str">
        <f t="shared" si="11"/>
        <v>350102.400219</v>
      </c>
      <c r="B735" s="9">
        <v>400219</v>
      </c>
      <c r="C735" s="10" t="s">
        <v>138</v>
      </c>
      <c r="D735" s="8">
        <v>350102</v>
      </c>
      <c r="E735" s="6" t="s">
        <v>289</v>
      </c>
      <c r="F735" s="8" t="s">
        <v>5</v>
      </c>
      <c r="G735" s="8" t="s">
        <v>25</v>
      </c>
    </row>
    <row r="736" spans="1:7" s="8" customFormat="1">
      <c r="A736" s="8" t="str">
        <f t="shared" si="11"/>
        <v>350102.400220</v>
      </c>
      <c r="B736" s="9">
        <v>400220</v>
      </c>
      <c r="C736" s="10" t="s">
        <v>139</v>
      </c>
      <c r="D736" s="8">
        <v>350102</v>
      </c>
      <c r="E736" s="6" t="s">
        <v>289</v>
      </c>
      <c r="F736" s="8" t="s">
        <v>5</v>
      </c>
      <c r="G736" s="8" t="s">
        <v>25</v>
      </c>
    </row>
    <row r="737" spans="1:7" s="8" customFormat="1">
      <c r="A737" s="8" t="str">
        <f t="shared" si="11"/>
        <v>350102.400221</v>
      </c>
      <c r="B737" s="9">
        <v>400221</v>
      </c>
      <c r="C737" s="10" t="s">
        <v>140</v>
      </c>
      <c r="D737" s="8">
        <v>350102</v>
      </c>
      <c r="E737" s="6" t="s">
        <v>289</v>
      </c>
      <c r="F737" s="8" t="s">
        <v>5</v>
      </c>
      <c r="G737" s="8" t="s">
        <v>25</v>
      </c>
    </row>
    <row r="738" spans="1:7" s="8" customFormat="1">
      <c r="A738" s="18" t="str">
        <f t="shared" si="11"/>
        <v>350103.400003</v>
      </c>
      <c r="B738" s="18">
        <v>400003</v>
      </c>
      <c r="C738" s="19" t="s">
        <v>83</v>
      </c>
      <c r="D738" s="20">
        <v>350103</v>
      </c>
      <c r="E738" s="6" t="s">
        <v>295</v>
      </c>
      <c r="F738" s="20" t="s">
        <v>5</v>
      </c>
      <c r="G738" s="20" t="s">
        <v>25</v>
      </c>
    </row>
    <row r="739" spans="1:7" s="8" customFormat="1">
      <c r="A739" s="21" t="str">
        <f t="shared" si="11"/>
        <v>350103.400004</v>
      </c>
      <c r="B739" s="22">
        <v>400004</v>
      </c>
      <c r="C739" s="23" t="s">
        <v>128</v>
      </c>
      <c r="D739" s="21">
        <v>350103</v>
      </c>
      <c r="E739" s="6" t="s">
        <v>295</v>
      </c>
      <c r="F739" s="21" t="s">
        <v>5</v>
      </c>
      <c r="G739" s="21" t="s">
        <v>25</v>
      </c>
    </row>
    <row r="740" spans="1:7" s="8" customFormat="1">
      <c r="A740" s="21" t="str">
        <f t="shared" si="11"/>
        <v>350103.400005</v>
      </c>
      <c r="B740" s="22">
        <v>400005</v>
      </c>
      <c r="C740" s="23" t="s">
        <v>129</v>
      </c>
      <c r="D740" s="21">
        <v>350103</v>
      </c>
      <c r="E740" s="6" t="s">
        <v>295</v>
      </c>
      <c r="F740" s="21" t="s">
        <v>5</v>
      </c>
      <c r="G740" s="21" t="s">
        <v>25</v>
      </c>
    </row>
    <row r="741" spans="1:7" s="8" customFormat="1">
      <c r="A741" s="21" t="str">
        <f t="shared" si="11"/>
        <v>350103.400006</v>
      </c>
      <c r="B741" s="22">
        <v>400006</v>
      </c>
      <c r="C741" s="23" t="s">
        <v>130</v>
      </c>
      <c r="D741" s="21">
        <v>350103</v>
      </c>
      <c r="E741" s="6" t="s">
        <v>295</v>
      </c>
      <c r="F741" s="21" t="s">
        <v>5</v>
      </c>
      <c r="G741" s="21" t="s">
        <v>25</v>
      </c>
    </row>
    <row r="742" spans="1:7" s="8" customFormat="1">
      <c r="A742" s="21" t="str">
        <f t="shared" si="11"/>
        <v>350103.400007</v>
      </c>
      <c r="B742" s="22">
        <v>400007</v>
      </c>
      <c r="C742" s="23" t="s">
        <v>131</v>
      </c>
      <c r="D742" s="21">
        <v>350103</v>
      </c>
      <c r="E742" s="6" t="s">
        <v>295</v>
      </c>
      <c r="F742" s="21" t="s">
        <v>5</v>
      </c>
      <c r="G742" s="21" t="s">
        <v>25</v>
      </c>
    </row>
    <row r="743" spans="1:7" s="8" customFormat="1">
      <c r="A743" s="21" t="str">
        <f t="shared" si="11"/>
        <v>350103.400010</v>
      </c>
      <c r="B743" s="22">
        <v>400010</v>
      </c>
      <c r="C743" s="23" t="s">
        <v>132</v>
      </c>
      <c r="D743" s="21">
        <v>350103</v>
      </c>
      <c r="E743" s="6" t="s">
        <v>295</v>
      </c>
      <c r="F743" s="21" t="s">
        <v>5</v>
      </c>
      <c r="G743" s="21" t="s">
        <v>25</v>
      </c>
    </row>
    <row r="744" spans="1:7" s="8" customFormat="1">
      <c r="A744" s="21" t="str">
        <f t="shared" si="11"/>
        <v>350103.400011</v>
      </c>
      <c r="B744" s="22">
        <v>400011</v>
      </c>
      <c r="C744" s="23" t="s">
        <v>133</v>
      </c>
      <c r="D744" s="21">
        <v>350103</v>
      </c>
      <c r="E744" s="6" t="s">
        <v>295</v>
      </c>
      <c r="F744" s="7" t="s">
        <v>356</v>
      </c>
      <c r="G744" s="21" t="s">
        <v>25</v>
      </c>
    </row>
    <row r="745" spans="1:7" s="8" customFormat="1">
      <c r="A745" s="21" t="str">
        <f t="shared" si="11"/>
        <v>350103.400012</v>
      </c>
      <c r="B745" s="22">
        <v>400012</v>
      </c>
      <c r="C745" s="23" t="s">
        <v>134</v>
      </c>
      <c r="D745" s="21">
        <v>350103</v>
      </c>
      <c r="E745" s="6" t="s">
        <v>295</v>
      </c>
      <c r="F745" s="21" t="s">
        <v>5</v>
      </c>
      <c r="G745" s="21" t="s">
        <v>25</v>
      </c>
    </row>
    <row r="746" spans="1:7" s="8" customFormat="1">
      <c r="A746" s="21" t="str">
        <f t="shared" si="11"/>
        <v>350103.400013</v>
      </c>
      <c r="B746" s="22">
        <v>400013</v>
      </c>
      <c r="C746" s="23" t="s">
        <v>135</v>
      </c>
      <c r="D746" s="21">
        <v>350103</v>
      </c>
      <c r="E746" s="6" t="s">
        <v>295</v>
      </c>
      <c r="F746" s="21" t="s">
        <v>5</v>
      </c>
      <c r="G746" s="21" t="s">
        <v>25</v>
      </c>
    </row>
    <row r="747" spans="1:7" s="8" customFormat="1">
      <c r="A747" s="21" t="str">
        <f t="shared" si="11"/>
        <v>350103.400014</v>
      </c>
      <c r="B747" s="22">
        <v>400014</v>
      </c>
      <c r="C747" s="23" t="s">
        <v>84</v>
      </c>
      <c r="D747" s="21">
        <v>350103</v>
      </c>
      <c r="E747" s="6" t="s">
        <v>295</v>
      </c>
      <c r="F747" s="21" t="s">
        <v>5</v>
      </c>
      <c r="G747" s="21" t="s">
        <v>25</v>
      </c>
    </row>
    <row r="748" spans="1:7" s="8" customFormat="1">
      <c r="A748" s="21" t="str">
        <f t="shared" si="11"/>
        <v>350103.400015</v>
      </c>
      <c r="B748" s="22">
        <v>400015</v>
      </c>
      <c r="C748" s="23" t="s">
        <v>85</v>
      </c>
      <c r="D748" s="21">
        <v>350103</v>
      </c>
      <c r="E748" s="6" t="s">
        <v>295</v>
      </c>
      <c r="F748" s="21" t="s">
        <v>5</v>
      </c>
      <c r="G748" s="21" t="s">
        <v>25</v>
      </c>
    </row>
    <row r="749" spans="1:7" s="8" customFormat="1">
      <c r="A749" s="21" t="str">
        <f t="shared" si="11"/>
        <v>350103.400016</v>
      </c>
      <c r="B749" s="22">
        <v>400016</v>
      </c>
      <c r="C749" s="23" t="s">
        <v>86</v>
      </c>
      <c r="D749" s="21">
        <v>350103</v>
      </c>
      <c r="E749" s="6" t="s">
        <v>295</v>
      </c>
      <c r="F749" s="21" t="s">
        <v>5</v>
      </c>
      <c r="G749" s="21" t="s">
        <v>25</v>
      </c>
    </row>
    <row r="750" spans="1:7" s="8" customFormat="1">
      <c r="A750" s="21" t="str">
        <f t="shared" si="11"/>
        <v>350103.400017</v>
      </c>
      <c r="B750" s="22">
        <v>400017</v>
      </c>
      <c r="C750" s="23" t="s">
        <v>87</v>
      </c>
      <c r="D750" s="21">
        <v>350103</v>
      </c>
      <c r="E750" s="6" t="s">
        <v>295</v>
      </c>
      <c r="F750" s="21" t="s">
        <v>5</v>
      </c>
      <c r="G750" s="21" t="s">
        <v>25</v>
      </c>
    </row>
    <row r="751" spans="1:7" s="8" customFormat="1">
      <c r="A751" s="21" t="str">
        <f t="shared" si="11"/>
        <v>350103.400020</v>
      </c>
      <c r="B751" s="22">
        <v>400020</v>
      </c>
      <c r="C751" s="23" t="s">
        <v>88</v>
      </c>
      <c r="D751" s="21">
        <v>350103</v>
      </c>
      <c r="E751" s="6" t="s">
        <v>295</v>
      </c>
      <c r="F751" s="21" t="s">
        <v>5</v>
      </c>
      <c r="G751" s="21" t="s">
        <v>25</v>
      </c>
    </row>
    <row r="752" spans="1:7" s="8" customFormat="1">
      <c r="A752" s="21" t="str">
        <f t="shared" si="11"/>
        <v>350103.400021</v>
      </c>
      <c r="B752" s="22">
        <v>400021</v>
      </c>
      <c r="C752" s="23" t="s">
        <v>89</v>
      </c>
      <c r="D752" s="21">
        <v>350103</v>
      </c>
      <c r="E752" s="6" t="s">
        <v>295</v>
      </c>
      <c r="F752" s="21" t="s">
        <v>5</v>
      </c>
      <c r="G752" s="21" t="s">
        <v>25</v>
      </c>
    </row>
    <row r="753" spans="1:7" s="8" customFormat="1">
      <c r="A753" s="21" t="str">
        <f t="shared" si="11"/>
        <v>350103.400022</v>
      </c>
      <c r="B753" s="22">
        <v>400022</v>
      </c>
      <c r="C753" s="23" t="s">
        <v>143</v>
      </c>
      <c r="D753" s="21">
        <v>350103</v>
      </c>
      <c r="E753" s="6" t="s">
        <v>295</v>
      </c>
      <c r="F753" s="21" t="s">
        <v>5</v>
      </c>
      <c r="G753" s="21" t="s">
        <v>25</v>
      </c>
    </row>
    <row r="754" spans="1:7" s="8" customFormat="1">
      <c r="A754" s="21" t="str">
        <f t="shared" si="11"/>
        <v>350103.400024</v>
      </c>
      <c r="B754" s="22">
        <v>400024</v>
      </c>
      <c r="C754" s="23" t="s">
        <v>144</v>
      </c>
      <c r="D754" s="21">
        <v>350103</v>
      </c>
      <c r="E754" s="6" t="s">
        <v>295</v>
      </c>
      <c r="F754" s="21" t="s">
        <v>5</v>
      </c>
      <c r="G754" s="21" t="s">
        <v>25</v>
      </c>
    </row>
    <row r="755" spans="1:7" s="8" customFormat="1">
      <c r="A755" s="21" t="str">
        <f t="shared" si="11"/>
        <v>350103.400025</v>
      </c>
      <c r="B755" s="22">
        <v>400025</v>
      </c>
      <c r="C755" s="23" t="s">
        <v>147</v>
      </c>
      <c r="D755" s="21">
        <v>350103</v>
      </c>
      <c r="E755" s="6" t="s">
        <v>295</v>
      </c>
      <c r="F755" s="21" t="s">
        <v>5</v>
      </c>
      <c r="G755" s="21" t="s">
        <v>25</v>
      </c>
    </row>
    <row r="756" spans="1:7" s="8" customFormat="1">
      <c r="A756" s="21" t="str">
        <f t="shared" si="11"/>
        <v>350103.400026</v>
      </c>
      <c r="B756" s="22">
        <v>400026</v>
      </c>
      <c r="C756" s="23" t="s">
        <v>148</v>
      </c>
      <c r="D756" s="21">
        <v>350103</v>
      </c>
      <c r="E756" s="6" t="s">
        <v>295</v>
      </c>
      <c r="F756" s="21" t="s">
        <v>5</v>
      </c>
      <c r="G756" s="21" t="s">
        <v>25</v>
      </c>
    </row>
    <row r="757" spans="1:7" s="8" customFormat="1">
      <c r="A757" s="21" t="str">
        <f t="shared" si="11"/>
        <v>350103.400027</v>
      </c>
      <c r="B757" s="22">
        <v>400027</v>
      </c>
      <c r="C757" s="23" t="s">
        <v>149</v>
      </c>
      <c r="D757" s="21">
        <v>350103</v>
      </c>
      <c r="E757" s="6" t="s">
        <v>295</v>
      </c>
      <c r="F757" s="21" t="s">
        <v>5</v>
      </c>
      <c r="G757" s="21" t="s">
        <v>25</v>
      </c>
    </row>
    <row r="758" spans="1:7" s="8" customFormat="1">
      <c r="A758" s="21" t="str">
        <f t="shared" si="11"/>
        <v>350103.400028</v>
      </c>
      <c r="B758" s="22">
        <v>400028</v>
      </c>
      <c r="C758" s="23" t="s">
        <v>150</v>
      </c>
      <c r="D758" s="21">
        <v>350103</v>
      </c>
      <c r="E758" s="6" t="s">
        <v>295</v>
      </c>
      <c r="F758" s="21" t="s">
        <v>5</v>
      </c>
      <c r="G758" s="21" t="s">
        <v>25</v>
      </c>
    </row>
    <row r="759" spans="1:7" s="8" customFormat="1">
      <c r="A759" s="21" t="str">
        <f t="shared" si="11"/>
        <v>350103.400029</v>
      </c>
      <c r="B759" s="22">
        <v>400029</v>
      </c>
      <c r="C759" s="23" t="s">
        <v>151</v>
      </c>
      <c r="D759" s="21">
        <v>350103</v>
      </c>
      <c r="E759" s="6" t="s">
        <v>295</v>
      </c>
      <c r="F759" s="21" t="s">
        <v>5</v>
      </c>
      <c r="G759" s="21" t="s">
        <v>25</v>
      </c>
    </row>
    <row r="760" spans="1:7" s="8" customFormat="1">
      <c r="A760" s="21" t="str">
        <f t="shared" si="11"/>
        <v>350103.400030</v>
      </c>
      <c r="B760" s="22">
        <v>400030</v>
      </c>
      <c r="C760" s="23" t="s">
        <v>152</v>
      </c>
      <c r="D760" s="21">
        <v>350103</v>
      </c>
      <c r="E760" s="6" t="s">
        <v>295</v>
      </c>
      <c r="F760" s="21" t="s">
        <v>5</v>
      </c>
      <c r="G760" s="21" t="s">
        <v>25</v>
      </c>
    </row>
    <row r="761" spans="1:7" s="8" customFormat="1">
      <c r="A761" s="21" t="str">
        <f t="shared" si="11"/>
        <v>350103.400175</v>
      </c>
      <c r="B761" s="22">
        <v>400175</v>
      </c>
      <c r="C761" s="23" t="s">
        <v>141</v>
      </c>
      <c r="D761" s="21">
        <v>350103</v>
      </c>
      <c r="E761" s="6" t="s">
        <v>295</v>
      </c>
      <c r="F761" s="21" t="s">
        <v>5</v>
      </c>
      <c r="G761" s="21" t="s">
        <v>25</v>
      </c>
    </row>
    <row r="762" spans="1:7" s="8" customFormat="1">
      <c r="A762" s="21" t="str">
        <f t="shared" si="11"/>
        <v>350103.400176</v>
      </c>
      <c r="B762" s="22">
        <v>400176</v>
      </c>
      <c r="C762" s="23" t="s">
        <v>142</v>
      </c>
      <c r="D762" s="21">
        <v>350103</v>
      </c>
      <c r="E762" s="6" t="s">
        <v>295</v>
      </c>
      <c r="F762" s="21" t="s">
        <v>5</v>
      </c>
      <c r="G762" s="21" t="s">
        <v>25</v>
      </c>
    </row>
    <row r="763" spans="1:7" s="8" customFormat="1">
      <c r="A763" s="21" t="str">
        <f t="shared" si="11"/>
        <v>350103.400177</v>
      </c>
      <c r="B763" s="22">
        <v>400177</v>
      </c>
      <c r="C763" s="23" t="s">
        <v>145</v>
      </c>
      <c r="D763" s="21">
        <v>350103</v>
      </c>
      <c r="E763" s="6" t="s">
        <v>295</v>
      </c>
      <c r="F763" s="21" t="s">
        <v>5</v>
      </c>
      <c r="G763" s="21" t="s">
        <v>25</v>
      </c>
    </row>
    <row r="764" spans="1:7" s="8" customFormat="1">
      <c r="A764" s="21" t="str">
        <f t="shared" si="11"/>
        <v>350103.400178</v>
      </c>
      <c r="B764" s="22">
        <v>400178</v>
      </c>
      <c r="C764" s="23" t="s">
        <v>153</v>
      </c>
      <c r="D764" s="21">
        <v>350103</v>
      </c>
      <c r="E764" s="6" t="s">
        <v>295</v>
      </c>
      <c r="F764" s="21" t="s">
        <v>5</v>
      </c>
      <c r="G764" s="21" t="s">
        <v>25</v>
      </c>
    </row>
    <row r="765" spans="1:7" s="8" customFormat="1">
      <c r="A765" s="21" t="str">
        <f t="shared" si="11"/>
        <v>350103.400179</v>
      </c>
      <c r="B765" s="22">
        <v>400179</v>
      </c>
      <c r="C765" s="23" t="s">
        <v>155</v>
      </c>
      <c r="D765" s="21">
        <v>350103</v>
      </c>
      <c r="E765" s="6" t="s">
        <v>295</v>
      </c>
      <c r="F765" s="21" t="s">
        <v>5</v>
      </c>
      <c r="G765" s="21" t="s">
        <v>25</v>
      </c>
    </row>
    <row r="766" spans="1:7" s="8" customFormat="1">
      <c r="A766" s="24" t="str">
        <f t="shared" si="11"/>
        <v>350103.400180</v>
      </c>
      <c r="B766" s="24">
        <v>400180</v>
      </c>
      <c r="C766" s="25" t="s">
        <v>154</v>
      </c>
      <c r="D766" s="26">
        <v>350103</v>
      </c>
      <c r="E766" s="6" t="s">
        <v>295</v>
      </c>
      <c r="F766" s="26" t="s">
        <v>5</v>
      </c>
      <c r="G766" s="26" t="s">
        <v>25</v>
      </c>
    </row>
    <row r="767" spans="1:7" s="8" customFormat="1">
      <c r="A767" s="21" t="str">
        <f t="shared" si="11"/>
        <v>350103.400202</v>
      </c>
      <c r="B767" s="22">
        <v>400202</v>
      </c>
      <c r="C767" s="23" t="s">
        <v>136</v>
      </c>
      <c r="D767" s="21">
        <v>350103</v>
      </c>
      <c r="E767" s="6" t="s">
        <v>295</v>
      </c>
      <c r="F767" s="21" t="s">
        <v>5</v>
      </c>
      <c r="G767" s="21" t="s">
        <v>25</v>
      </c>
    </row>
    <row r="768" spans="1:7" s="8" customFormat="1">
      <c r="A768" s="21" t="str">
        <f t="shared" si="11"/>
        <v>350103.400203</v>
      </c>
      <c r="B768" s="22">
        <v>400203</v>
      </c>
      <c r="C768" s="23" t="s">
        <v>137</v>
      </c>
      <c r="D768" s="21">
        <v>350103</v>
      </c>
      <c r="E768" s="6" t="s">
        <v>295</v>
      </c>
      <c r="F768" s="21" t="s">
        <v>5</v>
      </c>
      <c r="G768" s="21" t="s">
        <v>25</v>
      </c>
    </row>
    <row r="769" spans="1:7" s="8" customFormat="1">
      <c r="A769" s="21" t="str">
        <f t="shared" si="11"/>
        <v>350103.400214</v>
      </c>
      <c r="B769" s="22">
        <v>400214</v>
      </c>
      <c r="C769" s="23" t="s">
        <v>146</v>
      </c>
      <c r="D769" s="21">
        <v>350103</v>
      </c>
      <c r="E769" s="6" t="s">
        <v>295</v>
      </c>
      <c r="F769" s="21" t="s">
        <v>5</v>
      </c>
      <c r="G769" s="21" t="s">
        <v>25</v>
      </c>
    </row>
    <row r="770" spans="1:7" s="8" customFormat="1">
      <c r="A770" s="21" t="str">
        <f t="shared" ref="A770:A833" si="12">CONCATENATE(D770,".",B770)</f>
        <v>350103.400219</v>
      </c>
      <c r="B770" s="22">
        <v>400219</v>
      </c>
      <c r="C770" s="23" t="s">
        <v>138</v>
      </c>
      <c r="D770" s="21">
        <v>350103</v>
      </c>
      <c r="E770" s="6" t="s">
        <v>295</v>
      </c>
      <c r="F770" s="21" t="s">
        <v>5</v>
      </c>
      <c r="G770" s="21" t="s">
        <v>25</v>
      </c>
    </row>
    <row r="771" spans="1:7" s="8" customFormat="1">
      <c r="A771" s="21" t="str">
        <f t="shared" si="12"/>
        <v>350103.400220</v>
      </c>
      <c r="B771" s="22">
        <v>400220</v>
      </c>
      <c r="C771" s="23" t="s">
        <v>139</v>
      </c>
      <c r="D771" s="21">
        <v>350103</v>
      </c>
      <c r="E771" s="6" t="s">
        <v>295</v>
      </c>
      <c r="F771" s="21" t="s">
        <v>5</v>
      </c>
      <c r="G771" s="21" t="s">
        <v>25</v>
      </c>
    </row>
    <row r="772" spans="1:7" s="8" customFormat="1">
      <c r="A772" s="21" t="str">
        <f t="shared" si="12"/>
        <v>350103.400221</v>
      </c>
      <c r="B772" s="22">
        <v>400221</v>
      </c>
      <c r="C772" s="23" t="s">
        <v>140</v>
      </c>
      <c r="D772" s="21">
        <v>350103</v>
      </c>
      <c r="E772" s="6" t="s">
        <v>295</v>
      </c>
      <c r="F772" s="21" t="s">
        <v>5</v>
      </c>
      <c r="G772" s="21" t="s">
        <v>25</v>
      </c>
    </row>
    <row r="773" spans="1:7" s="8" customFormat="1">
      <c r="A773" s="18" t="str">
        <f t="shared" si="12"/>
        <v>350104.400003</v>
      </c>
      <c r="B773" s="18">
        <v>400003</v>
      </c>
      <c r="C773" s="19" t="s">
        <v>83</v>
      </c>
      <c r="D773" s="20">
        <v>350104</v>
      </c>
      <c r="E773" s="6" t="s">
        <v>296</v>
      </c>
      <c r="F773" s="20" t="s">
        <v>5</v>
      </c>
      <c r="G773" s="20" t="s">
        <v>25</v>
      </c>
    </row>
    <row r="774" spans="1:7" s="8" customFormat="1">
      <c r="A774" s="21" t="str">
        <f t="shared" si="12"/>
        <v>350104.400004</v>
      </c>
      <c r="B774" s="22">
        <v>400004</v>
      </c>
      <c r="C774" s="23" t="s">
        <v>128</v>
      </c>
      <c r="D774" s="21">
        <v>350104</v>
      </c>
      <c r="E774" s="6" t="s">
        <v>296</v>
      </c>
      <c r="F774" s="21" t="s">
        <v>5</v>
      </c>
      <c r="G774" s="21" t="s">
        <v>25</v>
      </c>
    </row>
    <row r="775" spans="1:7" s="8" customFormat="1">
      <c r="A775" s="21" t="str">
        <f t="shared" si="12"/>
        <v>350104.400005</v>
      </c>
      <c r="B775" s="22">
        <v>400005</v>
      </c>
      <c r="C775" s="23" t="s">
        <v>129</v>
      </c>
      <c r="D775" s="21">
        <v>350104</v>
      </c>
      <c r="E775" s="6" t="s">
        <v>296</v>
      </c>
      <c r="F775" s="21" t="s">
        <v>5</v>
      </c>
      <c r="G775" s="21" t="s">
        <v>25</v>
      </c>
    </row>
    <row r="776" spans="1:7" s="8" customFormat="1">
      <c r="A776" s="21" t="str">
        <f t="shared" si="12"/>
        <v>350104.400006</v>
      </c>
      <c r="B776" s="22">
        <v>400006</v>
      </c>
      <c r="C776" s="23" t="s">
        <v>130</v>
      </c>
      <c r="D776" s="21">
        <v>350104</v>
      </c>
      <c r="E776" s="6" t="s">
        <v>296</v>
      </c>
      <c r="F776" s="21" t="s">
        <v>5</v>
      </c>
      <c r="G776" s="21" t="s">
        <v>25</v>
      </c>
    </row>
    <row r="777" spans="1:7" s="8" customFormat="1">
      <c r="A777" s="21" t="str">
        <f t="shared" si="12"/>
        <v>350104.400007</v>
      </c>
      <c r="B777" s="22">
        <v>400007</v>
      </c>
      <c r="C777" s="23" t="s">
        <v>131</v>
      </c>
      <c r="D777" s="21">
        <v>350104</v>
      </c>
      <c r="E777" s="6" t="s">
        <v>296</v>
      </c>
      <c r="F777" s="21" t="s">
        <v>5</v>
      </c>
      <c r="G777" s="21" t="s">
        <v>25</v>
      </c>
    </row>
    <row r="778" spans="1:7" s="8" customFormat="1">
      <c r="A778" s="21" t="str">
        <f t="shared" si="12"/>
        <v>350104.400010</v>
      </c>
      <c r="B778" s="22">
        <v>400010</v>
      </c>
      <c r="C778" s="23" t="s">
        <v>132</v>
      </c>
      <c r="D778" s="21">
        <v>350104</v>
      </c>
      <c r="E778" s="6" t="s">
        <v>296</v>
      </c>
      <c r="F778" s="21" t="s">
        <v>5</v>
      </c>
      <c r="G778" s="21" t="s">
        <v>25</v>
      </c>
    </row>
    <row r="779" spans="1:7" s="8" customFormat="1">
      <c r="A779" s="21" t="str">
        <f t="shared" si="12"/>
        <v>350104.400011</v>
      </c>
      <c r="B779" s="22">
        <v>400011</v>
      </c>
      <c r="C779" s="23" t="s">
        <v>133</v>
      </c>
      <c r="D779" s="21">
        <v>350104</v>
      </c>
      <c r="E779" s="6" t="s">
        <v>296</v>
      </c>
      <c r="F779" s="7" t="s">
        <v>356</v>
      </c>
      <c r="G779" s="21" t="s">
        <v>25</v>
      </c>
    </row>
    <row r="780" spans="1:7" s="8" customFormat="1">
      <c r="A780" s="21" t="str">
        <f t="shared" si="12"/>
        <v>350104.400012</v>
      </c>
      <c r="B780" s="22">
        <v>400012</v>
      </c>
      <c r="C780" s="23" t="s">
        <v>134</v>
      </c>
      <c r="D780" s="21">
        <v>350104</v>
      </c>
      <c r="E780" s="6" t="s">
        <v>296</v>
      </c>
      <c r="F780" s="21" t="s">
        <v>5</v>
      </c>
      <c r="G780" s="21" t="s">
        <v>25</v>
      </c>
    </row>
    <row r="781" spans="1:7" s="8" customFormat="1">
      <c r="A781" s="21" t="str">
        <f t="shared" si="12"/>
        <v>350104.400013</v>
      </c>
      <c r="B781" s="22">
        <v>400013</v>
      </c>
      <c r="C781" s="23" t="s">
        <v>135</v>
      </c>
      <c r="D781" s="21">
        <v>350104</v>
      </c>
      <c r="E781" s="6" t="s">
        <v>296</v>
      </c>
      <c r="F781" s="21" t="s">
        <v>5</v>
      </c>
      <c r="G781" s="21" t="s">
        <v>25</v>
      </c>
    </row>
    <row r="782" spans="1:7" s="8" customFormat="1">
      <c r="A782" s="21" t="str">
        <f t="shared" si="12"/>
        <v>350104.400014</v>
      </c>
      <c r="B782" s="22">
        <v>400014</v>
      </c>
      <c r="C782" s="23" t="s">
        <v>84</v>
      </c>
      <c r="D782" s="21">
        <v>350104</v>
      </c>
      <c r="E782" s="6" t="s">
        <v>296</v>
      </c>
      <c r="F782" s="21" t="s">
        <v>5</v>
      </c>
      <c r="G782" s="21" t="s">
        <v>25</v>
      </c>
    </row>
    <row r="783" spans="1:7" s="8" customFormat="1">
      <c r="A783" s="21" t="str">
        <f t="shared" si="12"/>
        <v>350104.400015</v>
      </c>
      <c r="B783" s="22">
        <v>400015</v>
      </c>
      <c r="C783" s="23" t="s">
        <v>85</v>
      </c>
      <c r="D783" s="21">
        <v>350104</v>
      </c>
      <c r="E783" s="6" t="s">
        <v>296</v>
      </c>
      <c r="F783" s="21" t="s">
        <v>5</v>
      </c>
      <c r="G783" s="21" t="s">
        <v>25</v>
      </c>
    </row>
    <row r="784" spans="1:7" s="8" customFormat="1">
      <c r="A784" s="21" t="str">
        <f t="shared" si="12"/>
        <v>350104.400016</v>
      </c>
      <c r="B784" s="22">
        <v>400016</v>
      </c>
      <c r="C784" s="23" t="s">
        <v>86</v>
      </c>
      <c r="D784" s="21">
        <v>350104</v>
      </c>
      <c r="E784" s="6" t="s">
        <v>296</v>
      </c>
      <c r="F784" s="21" t="s">
        <v>5</v>
      </c>
      <c r="G784" s="21" t="s">
        <v>25</v>
      </c>
    </row>
    <row r="785" spans="1:7" s="8" customFormat="1">
      <c r="A785" s="21" t="str">
        <f t="shared" si="12"/>
        <v>350104.400017</v>
      </c>
      <c r="B785" s="22">
        <v>400017</v>
      </c>
      <c r="C785" s="23" t="s">
        <v>87</v>
      </c>
      <c r="D785" s="21">
        <v>350104</v>
      </c>
      <c r="E785" s="6" t="s">
        <v>296</v>
      </c>
      <c r="F785" s="21" t="s">
        <v>5</v>
      </c>
      <c r="G785" s="21" t="s">
        <v>25</v>
      </c>
    </row>
    <row r="786" spans="1:7" s="8" customFormat="1">
      <c r="A786" s="21" t="str">
        <f t="shared" si="12"/>
        <v>350104.400020</v>
      </c>
      <c r="B786" s="22">
        <v>400020</v>
      </c>
      <c r="C786" s="23" t="s">
        <v>88</v>
      </c>
      <c r="D786" s="21">
        <v>350104</v>
      </c>
      <c r="E786" s="6" t="s">
        <v>296</v>
      </c>
      <c r="F786" s="21" t="s">
        <v>5</v>
      </c>
      <c r="G786" s="21" t="s">
        <v>25</v>
      </c>
    </row>
    <row r="787" spans="1:7" s="8" customFormat="1">
      <c r="A787" s="21" t="str">
        <f t="shared" si="12"/>
        <v>350104.400021</v>
      </c>
      <c r="B787" s="22">
        <v>400021</v>
      </c>
      <c r="C787" s="23" t="s">
        <v>89</v>
      </c>
      <c r="D787" s="21">
        <v>350104</v>
      </c>
      <c r="E787" s="6" t="s">
        <v>296</v>
      </c>
      <c r="F787" s="21" t="s">
        <v>5</v>
      </c>
      <c r="G787" s="21" t="s">
        <v>25</v>
      </c>
    </row>
    <row r="788" spans="1:7" s="8" customFormat="1">
      <c r="A788" s="21" t="str">
        <f t="shared" si="12"/>
        <v>350104.400022</v>
      </c>
      <c r="B788" s="22">
        <v>400022</v>
      </c>
      <c r="C788" s="23" t="s">
        <v>143</v>
      </c>
      <c r="D788" s="21">
        <v>350104</v>
      </c>
      <c r="E788" s="6" t="s">
        <v>296</v>
      </c>
      <c r="F788" s="21" t="s">
        <v>5</v>
      </c>
      <c r="G788" s="21" t="s">
        <v>25</v>
      </c>
    </row>
    <row r="789" spans="1:7" s="8" customFormat="1">
      <c r="A789" s="21" t="str">
        <f t="shared" si="12"/>
        <v>350104.400024</v>
      </c>
      <c r="B789" s="22">
        <v>400024</v>
      </c>
      <c r="C789" s="23" t="s">
        <v>144</v>
      </c>
      <c r="D789" s="21">
        <v>350104</v>
      </c>
      <c r="E789" s="6" t="s">
        <v>296</v>
      </c>
      <c r="F789" s="21" t="s">
        <v>5</v>
      </c>
      <c r="G789" s="21" t="s">
        <v>25</v>
      </c>
    </row>
    <row r="790" spans="1:7" s="8" customFormat="1">
      <c r="A790" s="21" t="str">
        <f t="shared" si="12"/>
        <v>350104.400025</v>
      </c>
      <c r="B790" s="22">
        <v>400025</v>
      </c>
      <c r="C790" s="23" t="s">
        <v>147</v>
      </c>
      <c r="D790" s="21">
        <v>350104</v>
      </c>
      <c r="E790" s="6" t="s">
        <v>296</v>
      </c>
      <c r="F790" s="21" t="s">
        <v>5</v>
      </c>
      <c r="G790" s="21" t="s">
        <v>25</v>
      </c>
    </row>
    <row r="791" spans="1:7" s="8" customFormat="1">
      <c r="A791" s="21" t="str">
        <f t="shared" si="12"/>
        <v>350104.400026</v>
      </c>
      <c r="B791" s="22">
        <v>400026</v>
      </c>
      <c r="C791" s="23" t="s">
        <v>148</v>
      </c>
      <c r="D791" s="21">
        <v>350104</v>
      </c>
      <c r="E791" s="6" t="s">
        <v>296</v>
      </c>
      <c r="F791" s="21" t="s">
        <v>5</v>
      </c>
      <c r="G791" s="21" t="s">
        <v>25</v>
      </c>
    </row>
    <row r="792" spans="1:7" s="8" customFormat="1">
      <c r="A792" s="21" t="str">
        <f t="shared" si="12"/>
        <v>350104.400027</v>
      </c>
      <c r="B792" s="22">
        <v>400027</v>
      </c>
      <c r="C792" s="23" t="s">
        <v>149</v>
      </c>
      <c r="D792" s="21">
        <v>350104</v>
      </c>
      <c r="E792" s="6" t="s">
        <v>296</v>
      </c>
      <c r="F792" s="21" t="s">
        <v>5</v>
      </c>
      <c r="G792" s="21" t="s">
        <v>25</v>
      </c>
    </row>
    <row r="793" spans="1:7" s="8" customFormat="1">
      <c r="A793" s="21" t="str">
        <f t="shared" si="12"/>
        <v>350104.400028</v>
      </c>
      <c r="B793" s="22">
        <v>400028</v>
      </c>
      <c r="C793" s="23" t="s">
        <v>150</v>
      </c>
      <c r="D793" s="21">
        <v>350104</v>
      </c>
      <c r="E793" s="6" t="s">
        <v>296</v>
      </c>
      <c r="F793" s="21" t="s">
        <v>5</v>
      </c>
      <c r="G793" s="21" t="s">
        <v>25</v>
      </c>
    </row>
    <row r="794" spans="1:7" s="8" customFormat="1">
      <c r="A794" s="21" t="str">
        <f t="shared" si="12"/>
        <v>350104.400029</v>
      </c>
      <c r="B794" s="22">
        <v>400029</v>
      </c>
      <c r="C794" s="23" t="s">
        <v>151</v>
      </c>
      <c r="D794" s="21">
        <v>350104</v>
      </c>
      <c r="E794" s="6" t="s">
        <v>296</v>
      </c>
      <c r="F794" s="21" t="s">
        <v>5</v>
      </c>
      <c r="G794" s="21" t="s">
        <v>25</v>
      </c>
    </row>
    <row r="795" spans="1:7" s="8" customFormat="1">
      <c r="A795" s="21" t="str">
        <f t="shared" si="12"/>
        <v>350104.400030</v>
      </c>
      <c r="B795" s="22">
        <v>400030</v>
      </c>
      <c r="C795" s="23" t="s">
        <v>152</v>
      </c>
      <c r="D795" s="21">
        <v>350104</v>
      </c>
      <c r="E795" s="6" t="s">
        <v>296</v>
      </c>
      <c r="F795" s="21" t="s">
        <v>5</v>
      </c>
      <c r="G795" s="21" t="s">
        <v>25</v>
      </c>
    </row>
    <row r="796" spans="1:7" s="8" customFormat="1">
      <c r="A796" s="21" t="str">
        <f t="shared" si="12"/>
        <v>350104.400175</v>
      </c>
      <c r="B796" s="22">
        <v>400175</v>
      </c>
      <c r="C796" s="23" t="s">
        <v>141</v>
      </c>
      <c r="D796" s="21">
        <v>350104</v>
      </c>
      <c r="E796" s="6" t="s">
        <v>296</v>
      </c>
      <c r="F796" s="21" t="s">
        <v>5</v>
      </c>
      <c r="G796" s="21" t="s">
        <v>25</v>
      </c>
    </row>
    <row r="797" spans="1:7" s="8" customFormat="1">
      <c r="A797" s="21" t="str">
        <f t="shared" si="12"/>
        <v>350104.400176</v>
      </c>
      <c r="B797" s="22">
        <v>400176</v>
      </c>
      <c r="C797" s="23" t="s">
        <v>142</v>
      </c>
      <c r="D797" s="21">
        <v>350104</v>
      </c>
      <c r="E797" s="6" t="s">
        <v>296</v>
      </c>
      <c r="F797" s="21" t="s">
        <v>5</v>
      </c>
      <c r="G797" s="21" t="s">
        <v>25</v>
      </c>
    </row>
    <row r="798" spans="1:7" s="8" customFormat="1">
      <c r="A798" s="21" t="str">
        <f t="shared" si="12"/>
        <v>350104.400177</v>
      </c>
      <c r="B798" s="22">
        <v>400177</v>
      </c>
      <c r="C798" s="23" t="s">
        <v>145</v>
      </c>
      <c r="D798" s="21">
        <v>350104</v>
      </c>
      <c r="E798" s="6" t="s">
        <v>296</v>
      </c>
      <c r="F798" s="21" t="s">
        <v>5</v>
      </c>
      <c r="G798" s="21" t="s">
        <v>25</v>
      </c>
    </row>
    <row r="799" spans="1:7" s="8" customFormat="1">
      <c r="A799" s="21" t="str">
        <f t="shared" si="12"/>
        <v>350104.400178</v>
      </c>
      <c r="B799" s="22">
        <v>400178</v>
      </c>
      <c r="C799" s="23" t="s">
        <v>153</v>
      </c>
      <c r="D799" s="21">
        <v>350104</v>
      </c>
      <c r="E799" s="6" t="s">
        <v>296</v>
      </c>
      <c r="F799" s="21" t="s">
        <v>5</v>
      </c>
      <c r="G799" s="21" t="s">
        <v>25</v>
      </c>
    </row>
    <row r="800" spans="1:7" s="8" customFormat="1">
      <c r="A800" s="21" t="str">
        <f t="shared" si="12"/>
        <v>350104.400179</v>
      </c>
      <c r="B800" s="22">
        <v>400179</v>
      </c>
      <c r="C800" s="23" t="s">
        <v>155</v>
      </c>
      <c r="D800" s="21">
        <v>350104</v>
      </c>
      <c r="E800" s="6" t="s">
        <v>296</v>
      </c>
      <c r="F800" s="21" t="s">
        <v>5</v>
      </c>
      <c r="G800" s="21" t="s">
        <v>25</v>
      </c>
    </row>
    <row r="801" spans="1:7" s="8" customFormat="1">
      <c r="A801" s="24" t="str">
        <f t="shared" si="12"/>
        <v>350104.400180</v>
      </c>
      <c r="B801" s="24">
        <v>400180</v>
      </c>
      <c r="C801" s="25" t="s">
        <v>154</v>
      </c>
      <c r="D801" s="26">
        <v>350104</v>
      </c>
      <c r="E801" s="6" t="s">
        <v>296</v>
      </c>
      <c r="F801" s="26" t="s">
        <v>5</v>
      </c>
      <c r="G801" s="26" t="s">
        <v>25</v>
      </c>
    </row>
    <row r="802" spans="1:7" s="8" customFormat="1">
      <c r="A802" s="21" t="str">
        <f t="shared" si="12"/>
        <v>350104.400202</v>
      </c>
      <c r="B802" s="22">
        <v>400202</v>
      </c>
      <c r="C802" s="23" t="s">
        <v>136</v>
      </c>
      <c r="D802" s="21">
        <v>350104</v>
      </c>
      <c r="E802" s="6" t="s">
        <v>296</v>
      </c>
      <c r="F802" s="21" t="s">
        <v>5</v>
      </c>
      <c r="G802" s="21" t="s">
        <v>25</v>
      </c>
    </row>
    <row r="803" spans="1:7" s="8" customFormat="1">
      <c r="A803" s="21" t="str">
        <f t="shared" si="12"/>
        <v>350104.400203</v>
      </c>
      <c r="B803" s="22">
        <v>400203</v>
      </c>
      <c r="C803" s="23" t="s">
        <v>137</v>
      </c>
      <c r="D803" s="21">
        <v>350104</v>
      </c>
      <c r="E803" s="6" t="s">
        <v>296</v>
      </c>
      <c r="F803" s="21" t="s">
        <v>5</v>
      </c>
      <c r="G803" s="21" t="s">
        <v>25</v>
      </c>
    </row>
    <row r="804" spans="1:7" s="8" customFormat="1">
      <c r="A804" s="21" t="str">
        <f t="shared" si="12"/>
        <v>350104.400214</v>
      </c>
      <c r="B804" s="22">
        <v>400214</v>
      </c>
      <c r="C804" s="23" t="s">
        <v>146</v>
      </c>
      <c r="D804" s="21">
        <v>350104</v>
      </c>
      <c r="E804" s="6" t="s">
        <v>296</v>
      </c>
      <c r="F804" s="21" t="s">
        <v>5</v>
      </c>
      <c r="G804" s="21" t="s">
        <v>25</v>
      </c>
    </row>
    <row r="805" spans="1:7" s="8" customFormat="1">
      <c r="A805" s="21" t="str">
        <f t="shared" si="12"/>
        <v>350104.400219</v>
      </c>
      <c r="B805" s="22">
        <v>400219</v>
      </c>
      <c r="C805" s="23" t="s">
        <v>138</v>
      </c>
      <c r="D805" s="21">
        <v>350104</v>
      </c>
      <c r="E805" s="6" t="s">
        <v>296</v>
      </c>
      <c r="F805" s="21" t="s">
        <v>5</v>
      </c>
      <c r="G805" s="21" t="s">
        <v>25</v>
      </c>
    </row>
    <row r="806" spans="1:7" s="8" customFormat="1">
      <c r="A806" s="21" t="str">
        <f t="shared" si="12"/>
        <v>350104.400220</v>
      </c>
      <c r="B806" s="22">
        <v>400220</v>
      </c>
      <c r="C806" s="23" t="s">
        <v>139</v>
      </c>
      <c r="D806" s="21">
        <v>350104</v>
      </c>
      <c r="E806" s="6" t="s">
        <v>296</v>
      </c>
      <c r="F806" s="21" t="s">
        <v>5</v>
      </c>
      <c r="G806" s="21" t="s">
        <v>25</v>
      </c>
    </row>
    <row r="807" spans="1:7" s="8" customFormat="1">
      <c r="A807" s="21" t="str">
        <f t="shared" si="12"/>
        <v>350104.400221</v>
      </c>
      <c r="B807" s="22">
        <v>400221</v>
      </c>
      <c r="C807" s="23" t="s">
        <v>140</v>
      </c>
      <c r="D807" s="21">
        <v>350104</v>
      </c>
      <c r="E807" s="6" t="s">
        <v>296</v>
      </c>
      <c r="F807" s="21" t="s">
        <v>5</v>
      </c>
      <c r="G807" s="21" t="s">
        <v>25</v>
      </c>
    </row>
    <row r="808" spans="1:7" s="8" customFormat="1">
      <c r="A808" s="13" t="str">
        <f t="shared" si="12"/>
        <v>350105.400003</v>
      </c>
      <c r="B808" s="11">
        <v>400003</v>
      </c>
      <c r="C808" s="12" t="s">
        <v>83</v>
      </c>
      <c r="D808" s="15">
        <v>350105</v>
      </c>
      <c r="E808" s="6" t="s">
        <v>287</v>
      </c>
      <c r="F808" s="15" t="s">
        <v>5</v>
      </c>
      <c r="G808" s="15" t="s">
        <v>25</v>
      </c>
    </row>
    <row r="809" spans="1:7" s="8" customFormat="1">
      <c r="A809" s="8" t="str">
        <f t="shared" si="12"/>
        <v>350105.400004</v>
      </c>
      <c r="B809" s="9">
        <v>400004</v>
      </c>
      <c r="C809" s="10" t="s">
        <v>128</v>
      </c>
      <c r="D809" s="8">
        <v>350105</v>
      </c>
      <c r="E809" s="6" t="s">
        <v>287</v>
      </c>
      <c r="F809" s="8" t="s">
        <v>5</v>
      </c>
      <c r="G809" s="8" t="s">
        <v>25</v>
      </c>
    </row>
    <row r="810" spans="1:7" s="8" customFormat="1">
      <c r="A810" s="8" t="str">
        <f t="shared" si="12"/>
        <v>350105.400005</v>
      </c>
      <c r="B810" s="9">
        <v>400005</v>
      </c>
      <c r="C810" s="10" t="s">
        <v>129</v>
      </c>
      <c r="D810" s="8">
        <v>350105</v>
      </c>
      <c r="E810" s="6" t="s">
        <v>287</v>
      </c>
      <c r="F810" s="8" t="s">
        <v>5</v>
      </c>
      <c r="G810" s="8" t="s">
        <v>25</v>
      </c>
    </row>
    <row r="811" spans="1:7" s="8" customFormat="1">
      <c r="A811" s="8" t="str">
        <f t="shared" si="12"/>
        <v>350105.400006</v>
      </c>
      <c r="B811" s="9">
        <v>400006</v>
      </c>
      <c r="C811" s="10" t="s">
        <v>130</v>
      </c>
      <c r="D811" s="8">
        <v>350105</v>
      </c>
      <c r="E811" s="6" t="s">
        <v>287</v>
      </c>
      <c r="F811" s="8" t="s">
        <v>5</v>
      </c>
      <c r="G811" s="8" t="s">
        <v>25</v>
      </c>
    </row>
    <row r="812" spans="1:7" s="8" customFormat="1">
      <c r="A812" s="8" t="str">
        <f t="shared" si="12"/>
        <v>350105.400007</v>
      </c>
      <c r="B812" s="9">
        <v>400007</v>
      </c>
      <c r="C812" s="10" t="s">
        <v>131</v>
      </c>
      <c r="D812" s="8">
        <v>350105</v>
      </c>
      <c r="E812" s="6" t="s">
        <v>287</v>
      </c>
      <c r="F812" s="8" t="s">
        <v>5</v>
      </c>
      <c r="G812" s="8" t="s">
        <v>25</v>
      </c>
    </row>
    <row r="813" spans="1:7" s="8" customFormat="1">
      <c r="A813" s="8" t="str">
        <f t="shared" si="12"/>
        <v>350105.400010</v>
      </c>
      <c r="B813" s="9">
        <v>400010</v>
      </c>
      <c r="C813" s="10" t="s">
        <v>132</v>
      </c>
      <c r="D813" s="8">
        <v>350105</v>
      </c>
      <c r="E813" s="6" t="s">
        <v>287</v>
      </c>
      <c r="F813" s="8" t="s">
        <v>5</v>
      </c>
      <c r="G813" s="8" t="s">
        <v>25</v>
      </c>
    </row>
    <row r="814" spans="1:7" s="8" customFormat="1">
      <c r="A814" s="8" t="str">
        <f t="shared" si="12"/>
        <v>350105.400011</v>
      </c>
      <c r="B814" s="9">
        <v>400011</v>
      </c>
      <c r="C814" s="10" t="s">
        <v>133</v>
      </c>
      <c r="D814" s="8">
        <v>350105</v>
      </c>
      <c r="E814" s="6" t="s">
        <v>287</v>
      </c>
      <c r="F814" s="7" t="s">
        <v>356</v>
      </c>
      <c r="G814" s="8" t="s">
        <v>25</v>
      </c>
    </row>
    <row r="815" spans="1:7" s="8" customFormat="1">
      <c r="A815" s="8" t="str">
        <f t="shared" si="12"/>
        <v>350105.400012</v>
      </c>
      <c r="B815" s="9">
        <v>400012</v>
      </c>
      <c r="C815" s="10" t="s">
        <v>134</v>
      </c>
      <c r="D815" s="8">
        <v>350105</v>
      </c>
      <c r="E815" s="6" t="s">
        <v>287</v>
      </c>
      <c r="F815" s="8" t="s">
        <v>5</v>
      </c>
      <c r="G815" s="8" t="s">
        <v>25</v>
      </c>
    </row>
    <row r="816" spans="1:7" s="8" customFormat="1">
      <c r="A816" s="8" t="str">
        <f t="shared" si="12"/>
        <v>350105.400013</v>
      </c>
      <c r="B816" s="9">
        <v>400013</v>
      </c>
      <c r="C816" s="10" t="s">
        <v>135</v>
      </c>
      <c r="D816" s="8">
        <v>350105</v>
      </c>
      <c r="E816" s="6" t="s">
        <v>287</v>
      </c>
      <c r="F816" s="8" t="s">
        <v>5</v>
      </c>
      <c r="G816" s="8" t="s">
        <v>25</v>
      </c>
    </row>
    <row r="817" spans="1:7" s="8" customFormat="1">
      <c r="A817" s="8" t="str">
        <f t="shared" si="12"/>
        <v>350105.400014</v>
      </c>
      <c r="B817" s="9">
        <v>400014</v>
      </c>
      <c r="C817" s="10" t="s">
        <v>84</v>
      </c>
      <c r="D817" s="8">
        <v>350105</v>
      </c>
      <c r="E817" s="6" t="s">
        <v>287</v>
      </c>
      <c r="F817" s="8" t="s">
        <v>5</v>
      </c>
      <c r="G817" s="8" t="s">
        <v>25</v>
      </c>
    </row>
    <row r="818" spans="1:7" s="8" customFormat="1">
      <c r="A818" s="8" t="str">
        <f t="shared" si="12"/>
        <v>350105.400015</v>
      </c>
      <c r="B818" s="9">
        <v>400015</v>
      </c>
      <c r="C818" s="10" t="s">
        <v>85</v>
      </c>
      <c r="D818" s="8">
        <v>350105</v>
      </c>
      <c r="E818" s="6" t="s">
        <v>287</v>
      </c>
      <c r="F818" s="8" t="s">
        <v>5</v>
      </c>
      <c r="G818" s="8" t="s">
        <v>25</v>
      </c>
    </row>
    <row r="819" spans="1:7" s="8" customFormat="1">
      <c r="A819" s="8" t="str">
        <f t="shared" si="12"/>
        <v>350105.400016</v>
      </c>
      <c r="B819" s="9">
        <v>400016</v>
      </c>
      <c r="C819" s="10" t="s">
        <v>86</v>
      </c>
      <c r="D819" s="8">
        <v>350105</v>
      </c>
      <c r="E819" s="6" t="s">
        <v>287</v>
      </c>
      <c r="F819" s="8" t="s">
        <v>5</v>
      </c>
      <c r="G819" s="8" t="s">
        <v>25</v>
      </c>
    </row>
    <row r="820" spans="1:7" s="8" customFormat="1">
      <c r="A820" s="8" t="str">
        <f t="shared" si="12"/>
        <v>350105.400017</v>
      </c>
      <c r="B820" s="9">
        <v>400017</v>
      </c>
      <c r="C820" s="10" t="s">
        <v>87</v>
      </c>
      <c r="D820" s="8">
        <v>350105</v>
      </c>
      <c r="E820" s="6" t="s">
        <v>287</v>
      </c>
      <c r="F820" s="8" t="s">
        <v>5</v>
      </c>
      <c r="G820" s="8" t="s">
        <v>25</v>
      </c>
    </row>
    <row r="821" spans="1:7" s="8" customFormat="1">
      <c r="A821" s="8" t="str">
        <f t="shared" si="12"/>
        <v>350105.400020</v>
      </c>
      <c r="B821" s="9">
        <v>400020</v>
      </c>
      <c r="C821" s="10" t="s">
        <v>88</v>
      </c>
      <c r="D821" s="8">
        <v>350105</v>
      </c>
      <c r="E821" s="6" t="s">
        <v>287</v>
      </c>
      <c r="F821" s="8" t="s">
        <v>5</v>
      </c>
      <c r="G821" s="8" t="s">
        <v>25</v>
      </c>
    </row>
    <row r="822" spans="1:7" s="8" customFormat="1">
      <c r="A822" s="8" t="str">
        <f t="shared" si="12"/>
        <v>350105.400021</v>
      </c>
      <c r="B822" s="9">
        <v>400021</v>
      </c>
      <c r="C822" s="10" t="s">
        <v>89</v>
      </c>
      <c r="D822" s="8">
        <v>350105</v>
      </c>
      <c r="E822" s="6" t="s">
        <v>287</v>
      </c>
      <c r="F822" s="8" t="s">
        <v>5</v>
      </c>
      <c r="G822" s="8" t="s">
        <v>25</v>
      </c>
    </row>
    <row r="823" spans="1:7" s="8" customFormat="1">
      <c r="A823" s="8" t="str">
        <f t="shared" si="12"/>
        <v>350105.400022</v>
      </c>
      <c r="B823" s="9">
        <v>400022</v>
      </c>
      <c r="C823" s="10" t="s">
        <v>143</v>
      </c>
      <c r="D823" s="8">
        <v>350105</v>
      </c>
      <c r="E823" s="6" t="s">
        <v>287</v>
      </c>
      <c r="F823" s="8" t="s">
        <v>5</v>
      </c>
      <c r="G823" s="8" t="s">
        <v>25</v>
      </c>
    </row>
    <row r="824" spans="1:7" s="8" customFormat="1">
      <c r="A824" s="8" t="str">
        <f t="shared" si="12"/>
        <v>350105.400024</v>
      </c>
      <c r="B824" s="9">
        <v>400024</v>
      </c>
      <c r="C824" s="10" t="s">
        <v>144</v>
      </c>
      <c r="D824" s="8">
        <v>350105</v>
      </c>
      <c r="E824" s="6" t="s">
        <v>287</v>
      </c>
      <c r="F824" s="8" t="s">
        <v>5</v>
      </c>
      <c r="G824" s="8" t="s">
        <v>25</v>
      </c>
    </row>
    <row r="825" spans="1:7" s="8" customFormat="1">
      <c r="A825" s="8" t="str">
        <f t="shared" si="12"/>
        <v>350105.400025</v>
      </c>
      <c r="B825" s="9">
        <v>400025</v>
      </c>
      <c r="C825" s="10" t="s">
        <v>147</v>
      </c>
      <c r="D825" s="8">
        <v>350105</v>
      </c>
      <c r="E825" s="6" t="s">
        <v>287</v>
      </c>
      <c r="F825" s="8" t="s">
        <v>5</v>
      </c>
      <c r="G825" s="8" t="s">
        <v>25</v>
      </c>
    </row>
    <row r="826" spans="1:7" s="8" customFormat="1">
      <c r="A826" s="8" t="str">
        <f t="shared" si="12"/>
        <v>350105.400026</v>
      </c>
      <c r="B826" s="9">
        <v>400026</v>
      </c>
      <c r="C826" s="10" t="s">
        <v>148</v>
      </c>
      <c r="D826" s="8">
        <v>350105</v>
      </c>
      <c r="E826" s="6" t="s">
        <v>287</v>
      </c>
      <c r="F826" s="8" t="s">
        <v>5</v>
      </c>
      <c r="G826" s="8" t="s">
        <v>25</v>
      </c>
    </row>
    <row r="827" spans="1:7" s="8" customFormat="1">
      <c r="A827" s="8" t="str">
        <f t="shared" si="12"/>
        <v>350105.400027</v>
      </c>
      <c r="B827" s="9">
        <v>400027</v>
      </c>
      <c r="C827" s="10" t="s">
        <v>149</v>
      </c>
      <c r="D827" s="8">
        <v>350105</v>
      </c>
      <c r="E827" s="6" t="s">
        <v>287</v>
      </c>
      <c r="F827" s="8" t="s">
        <v>5</v>
      </c>
      <c r="G827" s="8" t="s">
        <v>25</v>
      </c>
    </row>
    <row r="828" spans="1:7" s="8" customFormat="1">
      <c r="A828" s="8" t="str">
        <f t="shared" si="12"/>
        <v>350105.400028</v>
      </c>
      <c r="B828" s="9">
        <v>400028</v>
      </c>
      <c r="C828" s="10" t="s">
        <v>150</v>
      </c>
      <c r="D828" s="8">
        <v>350105</v>
      </c>
      <c r="E828" s="6" t="s">
        <v>287</v>
      </c>
      <c r="F828" s="8" t="s">
        <v>5</v>
      </c>
      <c r="G828" s="8" t="s">
        <v>25</v>
      </c>
    </row>
    <row r="829" spans="1:7" s="8" customFormat="1">
      <c r="A829" s="8" t="str">
        <f t="shared" si="12"/>
        <v>350105.400029</v>
      </c>
      <c r="B829" s="9">
        <v>400029</v>
      </c>
      <c r="C829" s="10" t="s">
        <v>151</v>
      </c>
      <c r="D829" s="8">
        <v>350105</v>
      </c>
      <c r="E829" s="6" t="s">
        <v>287</v>
      </c>
      <c r="F829" s="8" t="s">
        <v>5</v>
      </c>
      <c r="G829" s="8" t="s">
        <v>25</v>
      </c>
    </row>
    <row r="830" spans="1:7" s="8" customFormat="1">
      <c r="A830" s="8" t="str">
        <f t="shared" si="12"/>
        <v>350105.400030</v>
      </c>
      <c r="B830" s="9">
        <v>400030</v>
      </c>
      <c r="C830" s="10" t="s">
        <v>152</v>
      </c>
      <c r="D830" s="8">
        <v>350105</v>
      </c>
      <c r="E830" s="6" t="s">
        <v>287</v>
      </c>
      <c r="F830" s="8" t="s">
        <v>5</v>
      </c>
      <c r="G830" s="8" t="s">
        <v>25</v>
      </c>
    </row>
    <row r="831" spans="1:7" s="8" customFormat="1">
      <c r="A831" s="8" t="str">
        <f t="shared" si="12"/>
        <v>350105.400175</v>
      </c>
      <c r="B831" s="9">
        <v>400175</v>
      </c>
      <c r="C831" s="10" t="s">
        <v>141</v>
      </c>
      <c r="D831" s="8">
        <v>350105</v>
      </c>
      <c r="E831" s="6" t="s">
        <v>287</v>
      </c>
      <c r="F831" s="8" t="s">
        <v>5</v>
      </c>
      <c r="G831" s="8" t="s">
        <v>25</v>
      </c>
    </row>
    <row r="832" spans="1:7" s="8" customFormat="1">
      <c r="A832" s="8" t="str">
        <f t="shared" si="12"/>
        <v>350105.400176</v>
      </c>
      <c r="B832" s="9">
        <v>400176</v>
      </c>
      <c r="C832" s="10" t="s">
        <v>142</v>
      </c>
      <c r="D832" s="8">
        <v>350105</v>
      </c>
      <c r="E832" s="6" t="s">
        <v>287</v>
      </c>
      <c r="F832" s="8" t="s">
        <v>5</v>
      </c>
      <c r="G832" s="8" t="s">
        <v>25</v>
      </c>
    </row>
    <row r="833" spans="1:7" s="8" customFormat="1">
      <c r="A833" s="8" t="str">
        <f t="shared" si="12"/>
        <v>350105.400177</v>
      </c>
      <c r="B833" s="9">
        <v>400177</v>
      </c>
      <c r="C833" s="10" t="s">
        <v>145</v>
      </c>
      <c r="D833" s="8">
        <v>350105</v>
      </c>
      <c r="E833" s="6" t="s">
        <v>287</v>
      </c>
      <c r="F833" s="8" t="s">
        <v>5</v>
      </c>
      <c r="G833" s="8" t="s">
        <v>25</v>
      </c>
    </row>
    <row r="834" spans="1:7" s="8" customFormat="1">
      <c r="A834" s="8" t="str">
        <f t="shared" ref="A834:A897" si="13">CONCATENATE(D834,".",B834)</f>
        <v>350105.400178</v>
      </c>
      <c r="B834" s="9">
        <v>400178</v>
      </c>
      <c r="C834" s="10" t="s">
        <v>153</v>
      </c>
      <c r="D834" s="8">
        <v>350105</v>
      </c>
      <c r="E834" s="6" t="s">
        <v>287</v>
      </c>
      <c r="F834" s="8" t="s">
        <v>5</v>
      </c>
      <c r="G834" s="8" t="s">
        <v>25</v>
      </c>
    </row>
    <row r="835" spans="1:7" s="8" customFormat="1">
      <c r="A835" s="8" t="str">
        <f t="shared" si="13"/>
        <v>350105.400179</v>
      </c>
      <c r="B835" s="9">
        <v>400179</v>
      </c>
      <c r="C835" s="10" t="s">
        <v>155</v>
      </c>
      <c r="D835" s="8">
        <v>350105</v>
      </c>
      <c r="E835" s="6" t="s">
        <v>287</v>
      </c>
      <c r="F835" s="8" t="s">
        <v>5</v>
      </c>
      <c r="G835" s="8" t="s">
        <v>25</v>
      </c>
    </row>
    <row r="836" spans="1:7" s="8" customFormat="1">
      <c r="A836" s="13" t="str">
        <f t="shared" si="13"/>
        <v>350105.400180</v>
      </c>
      <c r="B836" s="13">
        <v>400180</v>
      </c>
      <c r="C836" s="14" t="s">
        <v>154</v>
      </c>
      <c r="D836" s="34">
        <v>350105</v>
      </c>
      <c r="E836" s="6" t="s">
        <v>287</v>
      </c>
      <c r="F836" s="8" t="s">
        <v>5</v>
      </c>
      <c r="G836" s="8" t="s">
        <v>25</v>
      </c>
    </row>
    <row r="837" spans="1:7" s="8" customFormat="1">
      <c r="A837" s="8" t="str">
        <f t="shared" si="13"/>
        <v>350105.400202</v>
      </c>
      <c r="B837" s="9">
        <v>400202</v>
      </c>
      <c r="C837" s="10" t="s">
        <v>136</v>
      </c>
      <c r="D837" s="8">
        <v>350105</v>
      </c>
      <c r="E837" s="6" t="s">
        <v>287</v>
      </c>
      <c r="F837" s="8" t="s">
        <v>5</v>
      </c>
      <c r="G837" s="8" t="s">
        <v>25</v>
      </c>
    </row>
    <row r="838" spans="1:7" s="8" customFormat="1">
      <c r="A838" s="8" t="str">
        <f t="shared" si="13"/>
        <v>350105.400203</v>
      </c>
      <c r="B838" s="9">
        <v>400203</v>
      </c>
      <c r="C838" s="10" t="s">
        <v>137</v>
      </c>
      <c r="D838" s="8">
        <v>350105</v>
      </c>
      <c r="E838" s="6" t="s">
        <v>287</v>
      </c>
      <c r="F838" s="8" t="s">
        <v>5</v>
      </c>
      <c r="G838" s="8" t="s">
        <v>25</v>
      </c>
    </row>
    <row r="839" spans="1:7" s="8" customFormat="1">
      <c r="A839" s="8" t="str">
        <f t="shared" si="13"/>
        <v>350105.400214</v>
      </c>
      <c r="B839" s="9">
        <v>400214</v>
      </c>
      <c r="C839" s="10" t="s">
        <v>146</v>
      </c>
      <c r="D839" s="8">
        <v>350105</v>
      </c>
      <c r="E839" s="6" t="s">
        <v>287</v>
      </c>
      <c r="F839" s="8" t="s">
        <v>5</v>
      </c>
      <c r="G839" s="8" t="s">
        <v>25</v>
      </c>
    </row>
    <row r="840" spans="1:7" s="8" customFormat="1">
      <c r="A840" s="8" t="str">
        <f t="shared" si="13"/>
        <v>350105.400219</v>
      </c>
      <c r="B840" s="9">
        <v>400219</v>
      </c>
      <c r="C840" s="10" t="s">
        <v>138</v>
      </c>
      <c r="D840" s="8">
        <v>350105</v>
      </c>
      <c r="E840" s="6" t="s">
        <v>287</v>
      </c>
      <c r="F840" s="8" t="s">
        <v>5</v>
      </c>
      <c r="G840" s="8" t="s">
        <v>25</v>
      </c>
    </row>
    <row r="841" spans="1:7" s="8" customFormat="1">
      <c r="A841" s="8" t="str">
        <f t="shared" si="13"/>
        <v>350105.400220</v>
      </c>
      <c r="B841" s="9">
        <v>400220</v>
      </c>
      <c r="C841" s="10" t="s">
        <v>139</v>
      </c>
      <c r="D841" s="8">
        <v>350105</v>
      </c>
      <c r="E841" s="6" t="s">
        <v>287</v>
      </c>
      <c r="F841" s="8" t="s">
        <v>5</v>
      </c>
      <c r="G841" s="8" t="s">
        <v>25</v>
      </c>
    </row>
    <row r="842" spans="1:7" s="8" customFormat="1">
      <c r="A842" s="8" t="str">
        <f t="shared" si="13"/>
        <v>350105.400221</v>
      </c>
      <c r="B842" s="9">
        <v>400221</v>
      </c>
      <c r="C842" s="10" t="s">
        <v>140</v>
      </c>
      <c r="D842" s="8">
        <v>350105</v>
      </c>
      <c r="E842" s="6" t="s">
        <v>287</v>
      </c>
      <c r="F842" s="8" t="s">
        <v>5</v>
      </c>
      <c r="G842" s="8" t="s">
        <v>25</v>
      </c>
    </row>
    <row r="843" spans="1:7" s="8" customFormat="1">
      <c r="A843" s="13" t="str">
        <f t="shared" si="13"/>
        <v>350105.400223</v>
      </c>
      <c r="B843" s="13">
        <v>400223</v>
      </c>
      <c r="C843" s="13" t="s">
        <v>330</v>
      </c>
      <c r="D843" s="35">
        <v>350105</v>
      </c>
      <c r="E843" s="6" t="s">
        <v>287</v>
      </c>
      <c r="F843" s="8" t="s">
        <v>5</v>
      </c>
      <c r="G843" s="8" t="s">
        <v>25</v>
      </c>
    </row>
    <row r="844" spans="1:7" s="8" customFormat="1">
      <c r="A844" s="13" t="str">
        <f t="shared" si="13"/>
        <v>350106.400003</v>
      </c>
      <c r="B844" s="11">
        <v>400003</v>
      </c>
      <c r="C844" s="12" t="s">
        <v>83</v>
      </c>
      <c r="D844" s="36">
        <v>350106</v>
      </c>
      <c r="E844" s="6" t="s">
        <v>332</v>
      </c>
      <c r="F844" s="21" t="s">
        <v>5</v>
      </c>
      <c r="G844" s="21" t="s">
        <v>25</v>
      </c>
    </row>
    <row r="845" spans="1:7" s="8" customFormat="1">
      <c r="A845" s="13" t="str">
        <f t="shared" si="13"/>
        <v>350106.400004</v>
      </c>
      <c r="B845" s="9">
        <v>400004</v>
      </c>
      <c r="C845" s="10" t="s">
        <v>128</v>
      </c>
      <c r="D845" s="36">
        <v>350106</v>
      </c>
      <c r="E845" s="6" t="s">
        <v>332</v>
      </c>
      <c r="F845" s="21" t="s">
        <v>5</v>
      </c>
      <c r="G845" s="21" t="s">
        <v>25</v>
      </c>
    </row>
    <row r="846" spans="1:7" s="8" customFormat="1">
      <c r="A846" s="13" t="str">
        <f t="shared" si="13"/>
        <v>350106.400005</v>
      </c>
      <c r="B846" s="9">
        <v>400005</v>
      </c>
      <c r="C846" s="10" t="s">
        <v>129</v>
      </c>
      <c r="D846" s="36">
        <v>350106</v>
      </c>
      <c r="E846" s="6" t="s">
        <v>332</v>
      </c>
      <c r="F846" s="21" t="s">
        <v>5</v>
      </c>
      <c r="G846" s="21" t="s">
        <v>25</v>
      </c>
    </row>
    <row r="847" spans="1:7" s="8" customFormat="1">
      <c r="A847" s="13" t="str">
        <f t="shared" si="13"/>
        <v>350106.400006</v>
      </c>
      <c r="B847" s="9">
        <v>400006</v>
      </c>
      <c r="C847" s="10" t="s">
        <v>130</v>
      </c>
      <c r="D847" s="36">
        <v>350106</v>
      </c>
      <c r="E847" s="6" t="s">
        <v>332</v>
      </c>
      <c r="F847" s="21" t="s">
        <v>5</v>
      </c>
      <c r="G847" s="21" t="s">
        <v>25</v>
      </c>
    </row>
    <row r="848" spans="1:7" s="8" customFormat="1">
      <c r="A848" s="13" t="str">
        <f t="shared" si="13"/>
        <v>350106.400007</v>
      </c>
      <c r="B848" s="9">
        <v>400007</v>
      </c>
      <c r="C848" s="10" t="s">
        <v>131</v>
      </c>
      <c r="D848" s="36">
        <v>350106</v>
      </c>
      <c r="E848" s="6" t="s">
        <v>332</v>
      </c>
      <c r="F848" s="21" t="s">
        <v>5</v>
      </c>
      <c r="G848" s="21" t="s">
        <v>25</v>
      </c>
    </row>
    <row r="849" spans="1:7" s="8" customFormat="1">
      <c r="A849" s="13" t="str">
        <f t="shared" si="13"/>
        <v>350106.400010</v>
      </c>
      <c r="B849" s="9">
        <v>400010</v>
      </c>
      <c r="C849" s="10" t="s">
        <v>132</v>
      </c>
      <c r="D849" s="36">
        <v>350106</v>
      </c>
      <c r="E849" s="6" t="s">
        <v>332</v>
      </c>
      <c r="F849" s="21" t="s">
        <v>5</v>
      </c>
      <c r="G849" s="21" t="s">
        <v>25</v>
      </c>
    </row>
    <row r="850" spans="1:7" s="8" customFormat="1">
      <c r="A850" s="13" t="str">
        <f t="shared" si="13"/>
        <v>350106.400011</v>
      </c>
      <c r="B850" s="9">
        <v>400011</v>
      </c>
      <c r="C850" s="10" t="s">
        <v>133</v>
      </c>
      <c r="D850" s="36">
        <v>350106</v>
      </c>
      <c r="E850" s="6" t="s">
        <v>332</v>
      </c>
      <c r="F850" s="7" t="s">
        <v>356</v>
      </c>
      <c r="G850" s="21" t="s">
        <v>25</v>
      </c>
    </row>
    <row r="851" spans="1:7" s="8" customFormat="1">
      <c r="A851" s="13" t="str">
        <f t="shared" si="13"/>
        <v>350106.400012</v>
      </c>
      <c r="B851" s="9">
        <v>400012</v>
      </c>
      <c r="C851" s="10" t="s">
        <v>134</v>
      </c>
      <c r="D851" s="36">
        <v>350106</v>
      </c>
      <c r="E851" s="6" t="s">
        <v>332</v>
      </c>
      <c r="F851" s="21" t="s">
        <v>5</v>
      </c>
      <c r="G851" s="21" t="s">
        <v>25</v>
      </c>
    </row>
    <row r="852" spans="1:7" s="8" customFormat="1">
      <c r="A852" s="13" t="str">
        <f t="shared" si="13"/>
        <v>350106.400013</v>
      </c>
      <c r="B852" s="9">
        <v>400013</v>
      </c>
      <c r="C852" s="10" t="s">
        <v>135</v>
      </c>
      <c r="D852" s="36">
        <v>350106</v>
      </c>
      <c r="E852" s="6" t="s">
        <v>332</v>
      </c>
      <c r="F852" s="21" t="s">
        <v>5</v>
      </c>
      <c r="G852" s="21" t="s">
        <v>25</v>
      </c>
    </row>
    <row r="853" spans="1:7" s="8" customFormat="1">
      <c r="A853" s="13" t="str">
        <f t="shared" si="13"/>
        <v>350106.400014</v>
      </c>
      <c r="B853" s="9">
        <v>400014</v>
      </c>
      <c r="C853" s="10" t="s">
        <v>84</v>
      </c>
      <c r="D853" s="36">
        <v>350106</v>
      </c>
      <c r="E853" s="6" t="s">
        <v>332</v>
      </c>
      <c r="F853" s="21" t="s">
        <v>5</v>
      </c>
      <c r="G853" s="21" t="s">
        <v>25</v>
      </c>
    </row>
    <row r="854" spans="1:7" s="8" customFormat="1">
      <c r="A854" s="13" t="str">
        <f t="shared" si="13"/>
        <v>350106.400015</v>
      </c>
      <c r="B854" s="9">
        <v>400015</v>
      </c>
      <c r="C854" s="10" t="s">
        <v>85</v>
      </c>
      <c r="D854" s="36">
        <v>350106</v>
      </c>
      <c r="E854" s="6" t="s">
        <v>332</v>
      </c>
      <c r="F854" s="21" t="s">
        <v>5</v>
      </c>
      <c r="G854" s="21" t="s">
        <v>25</v>
      </c>
    </row>
    <row r="855" spans="1:7" s="8" customFormat="1">
      <c r="A855" s="13" t="str">
        <f t="shared" si="13"/>
        <v>350106.400016</v>
      </c>
      <c r="B855" s="9">
        <v>400016</v>
      </c>
      <c r="C855" s="10" t="s">
        <v>86</v>
      </c>
      <c r="D855" s="36">
        <v>350106</v>
      </c>
      <c r="E855" s="6" t="s">
        <v>332</v>
      </c>
      <c r="F855" s="21" t="s">
        <v>5</v>
      </c>
      <c r="G855" s="21" t="s">
        <v>25</v>
      </c>
    </row>
    <row r="856" spans="1:7" s="8" customFormat="1">
      <c r="A856" s="13" t="str">
        <f t="shared" si="13"/>
        <v>350106.400017</v>
      </c>
      <c r="B856" s="9">
        <v>400017</v>
      </c>
      <c r="C856" s="10" t="s">
        <v>87</v>
      </c>
      <c r="D856" s="36">
        <v>350106</v>
      </c>
      <c r="E856" s="6" t="s">
        <v>332</v>
      </c>
      <c r="F856" s="21" t="s">
        <v>5</v>
      </c>
      <c r="G856" s="21" t="s">
        <v>25</v>
      </c>
    </row>
    <row r="857" spans="1:7" s="8" customFormat="1">
      <c r="A857" s="13" t="str">
        <f t="shared" si="13"/>
        <v>350106.400020</v>
      </c>
      <c r="B857" s="9">
        <v>400020</v>
      </c>
      <c r="C857" s="10" t="s">
        <v>88</v>
      </c>
      <c r="D857" s="36">
        <v>350106</v>
      </c>
      <c r="E857" s="6" t="s">
        <v>332</v>
      </c>
      <c r="F857" s="21" t="s">
        <v>5</v>
      </c>
      <c r="G857" s="21" t="s">
        <v>25</v>
      </c>
    </row>
    <row r="858" spans="1:7" s="8" customFormat="1">
      <c r="A858" s="13" t="str">
        <f t="shared" si="13"/>
        <v>350106.400021</v>
      </c>
      <c r="B858" s="9">
        <v>400021</v>
      </c>
      <c r="C858" s="10" t="s">
        <v>89</v>
      </c>
      <c r="D858" s="36">
        <v>350106</v>
      </c>
      <c r="E858" s="6" t="s">
        <v>332</v>
      </c>
      <c r="F858" s="21" t="s">
        <v>5</v>
      </c>
      <c r="G858" s="21" t="s">
        <v>25</v>
      </c>
    </row>
    <row r="859" spans="1:7" s="8" customFormat="1">
      <c r="A859" s="13" t="str">
        <f t="shared" si="13"/>
        <v>350106.400022</v>
      </c>
      <c r="B859" s="9">
        <v>400022</v>
      </c>
      <c r="C859" s="10" t="s">
        <v>143</v>
      </c>
      <c r="D859" s="36">
        <v>350106</v>
      </c>
      <c r="E859" s="6" t="s">
        <v>332</v>
      </c>
      <c r="F859" s="21" t="s">
        <v>5</v>
      </c>
      <c r="G859" s="21" t="s">
        <v>25</v>
      </c>
    </row>
    <row r="860" spans="1:7" s="8" customFormat="1">
      <c r="A860" s="13" t="str">
        <f t="shared" si="13"/>
        <v>350106.400024</v>
      </c>
      <c r="B860" s="9">
        <v>400024</v>
      </c>
      <c r="C860" s="10" t="s">
        <v>144</v>
      </c>
      <c r="D860" s="36">
        <v>350106</v>
      </c>
      <c r="E860" s="6" t="s">
        <v>332</v>
      </c>
      <c r="F860" s="21" t="s">
        <v>5</v>
      </c>
      <c r="G860" s="21" t="s">
        <v>25</v>
      </c>
    </row>
    <row r="861" spans="1:7" s="8" customFormat="1">
      <c r="A861" s="13" t="str">
        <f t="shared" si="13"/>
        <v>350106.400025</v>
      </c>
      <c r="B861" s="9">
        <v>400025</v>
      </c>
      <c r="C861" s="10" t="s">
        <v>147</v>
      </c>
      <c r="D861" s="36">
        <v>350106</v>
      </c>
      <c r="E861" s="6" t="s">
        <v>332</v>
      </c>
      <c r="F861" s="21" t="s">
        <v>5</v>
      </c>
      <c r="G861" s="21" t="s">
        <v>25</v>
      </c>
    </row>
    <row r="862" spans="1:7" s="8" customFormat="1">
      <c r="A862" s="13" t="str">
        <f t="shared" si="13"/>
        <v>350106.400026</v>
      </c>
      <c r="B862" s="9">
        <v>400026</v>
      </c>
      <c r="C862" s="10" t="s">
        <v>148</v>
      </c>
      <c r="D862" s="36">
        <v>350106</v>
      </c>
      <c r="E862" s="6" t="s">
        <v>332</v>
      </c>
      <c r="F862" s="21" t="s">
        <v>5</v>
      </c>
      <c r="G862" s="21" t="s">
        <v>25</v>
      </c>
    </row>
    <row r="863" spans="1:7" s="8" customFormat="1">
      <c r="A863" s="13" t="str">
        <f t="shared" si="13"/>
        <v>350106.400027</v>
      </c>
      <c r="B863" s="9">
        <v>400027</v>
      </c>
      <c r="C863" s="10" t="s">
        <v>149</v>
      </c>
      <c r="D863" s="36">
        <v>350106</v>
      </c>
      <c r="E863" s="6" t="s">
        <v>332</v>
      </c>
      <c r="F863" s="21" t="s">
        <v>5</v>
      </c>
      <c r="G863" s="21" t="s">
        <v>25</v>
      </c>
    </row>
    <row r="864" spans="1:7" s="8" customFormat="1">
      <c r="A864" s="13" t="str">
        <f t="shared" si="13"/>
        <v>350106.400028</v>
      </c>
      <c r="B864" s="9">
        <v>400028</v>
      </c>
      <c r="C864" s="10" t="s">
        <v>150</v>
      </c>
      <c r="D864" s="36">
        <v>350106</v>
      </c>
      <c r="E864" s="6" t="s">
        <v>332</v>
      </c>
      <c r="F864" s="21" t="s">
        <v>5</v>
      </c>
      <c r="G864" s="21" t="s">
        <v>25</v>
      </c>
    </row>
    <row r="865" spans="1:7" s="8" customFormat="1">
      <c r="A865" s="13" t="str">
        <f t="shared" si="13"/>
        <v>350106.400029</v>
      </c>
      <c r="B865" s="9">
        <v>400029</v>
      </c>
      <c r="C865" s="10" t="s">
        <v>151</v>
      </c>
      <c r="D865" s="36">
        <v>350106</v>
      </c>
      <c r="E865" s="6" t="s">
        <v>332</v>
      </c>
      <c r="F865" s="21" t="s">
        <v>5</v>
      </c>
      <c r="G865" s="21" t="s">
        <v>25</v>
      </c>
    </row>
    <row r="866" spans="1:7" s="8" customFormat="1">
      <c r="A866" s="13" t="str">
        <f t="shared" si="13"/>
        <v>350106.400030</v>
      </c>
      <c r="B866" s="9">
        <v>400030</v>
      </c>
      <c r="C866" s="10" t="s">
        <v>152</v>
      </c>
      <c r="D866" s="36">
        <v>350106</v>
      </c>
      <c r="E866" s="6" t="s">
        <v>332</v>
      </c>
      <c r="F866" s="21" t="s">
        <v>5</v>
      </c>
      <c r="G866" s="21" t="s">
        <v>25</v>
      </c>
    </row>
    <row r="867" spans="1:7" s="8" customFormat="1">
      <c r="A867" s="13" t="str">
        <f t="shared" si="13"/>
        <v>350106.400175</v>
      </c>
      <c r="B867" s="9">
        <v>400175</v>
      </c>
      <c r="C867" s="10" t="s">
        <v>141</v>
      </c>
      <c r="D867" s="36">
        <v>350106</v>
      </c>
      <c r="E867" s="6" t="s">
        <v>332</v>
      </c>
      <c r="F867" s="21" t="s">
        <v>5</v>
      </c>
      <c r="G867" s="21" t="s">
        <v>25</v>
      </c>
    </row>
    <row r="868" spans="1:7" s="8" customFormat="1">
      <c r="A868" s="13" t="str">
        <f t="shared" si="13"/>
        <v>350106.400176</v>
      </c>
      <c r="B868" s="9">
        <v>400176</v>
      </c>
      <c r="C868" s="10" t="s">
        <v>142</v>
      </c>
      <c r="D868" s="36">
        <v>350106</v>
      </c>
      <c r="E868" s="6" t="s">
        <v>332</v>
      </c>
      <c r="F868" s="21" t="s">
        <v>5</v>
      </c>
      <c r="G868" s="21" t="s">
        <v>25</v>
      </c>
    </row>
    <row r="869" spans="1:7" s="8" customFormat="1">
      <c r="A869" s="13" t="str">
        <f t="shared" si="13"/>
        <v>350106.400177</v>
      </c>
      <c r="B869" s="9">
        <v>400177</v>
      </c>
      <c r="C869" s="10" t="s">
        <v>145</v>
      </c>
      <c r="D869" s="36">
        <v>350106</v>
      </c>
      <c r="E869" s="6" t="s">
        <v>332</v>
      </c>
      <c r="F869" s="21" t="s">
        <v>5</v>
      </c>
      <c r="G869" s="21" t="s">
        <v>25</v>
      </c>
    </row>
    <row r="870" spans="1:7" s="8" customFormat="1">
      <c r="A870" s="13" t="str">
        <f t="shared" si="13"/>
        <v>350106.400178</v>
      </c>
      <c r="B870" s="9">
        <v>400178</v>
      </c>
      <c r="C870" s="10" t="s">
        <v>153</v>
      </c>
      <c r="D870" s="36">
        <v>350106</v>
      </c>
      <c r="E870" s="6" t="s">
        <v>332</v>
      </c>
      <c r="F870" s="21" t="s">
        <v>5</v>
      </c>
      <c r="G870" s="21" t="s">
        <v>25</v>
      </c>
    </row>
    <row r="871" spans="1:7" s="8" customFormat="1">
      <c r="A871" s="13" t="str">
        <f t="shared" si="13"/>
        <v>350106.400179</v>
      </c>
      <c r="B871" s="9">
        <v>400179</v>
      </c>
      <c r="C871" s="10" t="s">
        <v>155</v>
      </c>
      <c r="D871" s="36">
        <v>350106</v>
      </c>
      <c r="E871" s="6" t="s">
        <v>332</v>
      </c>
      <c r="F871" s="21" t="s">
        <v>5</v>
      </c>
      <c r="G871" s="21" t="s">
        <v>25</v>
      </c>
    </row>
    <row r="872" spans="1:7" s="8" customFormat="1">
      <c r="A872" s="13" t="str">
        <f t="shared" si="13"/>
        <v>350106.400180</v>
      </c>
      <c r="B872" s="13">
        <v>400180</v>
      </c>
      <c r="C872" s="14" t="s">
        <v>154</v>
      </c>
      <c r="D872" s="36">
        <v>350106</v>
      </c>
      <c r="E872" s="6" t="s">
        <v>332</v>
      </c>
      <c r="F872" s="21" t="s">
        <v>5</v>
      </c>
      <c r="G872" s="21" t="s">
        <v>25</v>
      </c>
    </row>
    <row r="873" spans="1:7" s="8" customFormat="1">
      <c r="A873" s="13" t="str">
        <f t="shared" si="13"/>
        <v>350106.400202</v>
      </c>
      <c r="B873" s="9">
        <v>400202</v>
      </c>
      <c r="C873" s="10" t="s">
        <v>136</v>
      </c>
      <c r="D873" s="36">
        <v>350106</v>
      </c>
      <c r="E873" s="6" t="s">
        <v>332</v>
      </c>
      <c r="F873" s="21" t="s">
        <v>5</v>
      </c>
      <c r="G873" s="21" t="s">
        <v>25</v>
      </c>
    </row>
    <row r="874" spans="1:7" s="8" customFormat="1">
      <c r="A874" s="13" t="str">
        <f t="shared" si="13"/>
        <v>350106.400203</v>
      </c>
      <c r="B874" s="9">
        <v>400203</v>
      </c>
      <c r="C874" s="10" t="s">
        <v>137</v>
      </c>
      <c r="D874" s="36">
        <v>350106</v>
      </c>
      <c r="E874" s="6" t="s">
        <v>332</v>
      </c>
      <c r="F874" s="21" t="s">
        <v>5</v>
      </c>
      <c r="G874" s="21" t="s">
        <v>25</v>
      </c>
    </row>
    <row r="875" spans="1:7" s="8" customFormat="1">
      <c r="A875" s="13" t="str">
        <f t="shared" si="13"/>
        <v>350106.400214</v>
      </c>
      <c r="B875" s="9">
        <v>400214</v>
      </c>
      <c r="C875" s="10" t="s">
        <v>146</v>
      </c>
      <c r="D875" s="36">
        <v>350106</v>
      </c>
      <c r="E875" s="6" t="s">
        <v>332</v>
      </c>
      <c r="F875" s="21" t="s">
        <v>5</v>
      </c>
      <c r="G875" s="21" t="s">
        <v>25</v>
      </c>
    </row>
    <row r="876" spans="1:7" s="8" customFormat="1">
      <c r="A876" s="13" t="str">
        <f t="shared" si="13"/>
        <v>350106.400219</v>
      </c>
      <c r="B876" s="9">
        <v>400219</v>
      </c>
      <c r="C876" s="10" t="s">
        <v>138</v>
      </c>
      <c r="D876" s="36">
        <v>350106</v>
      </c>
      <c r="E876" s="6" t="s">
        <v>332</v>
      </c>
      <c r="F876" s="21" t="s">
        <v>5</v>
      </c>
      <c r="G876" s="21" t="s">
        <v>25</v>
      </c>
    </row>
    <row r="877" spans="1:7" s="8" customFormat="1">
      <c r="A877" s="13" t="str">
        <f t="shared" si="13"/>
        <v>350106.400220</v>
      </c>
      <c r="B877" s="9">
        <v>400220</v>
      </c>
      <c r="C877" s="10" t="s">
        <v>139</v>
      </c>
      <c r="D877" s="36">
        <v>350106</v>
      </c>
      <c r="E877" s="6" t="s">
        <v>332</v>
      </c>
      <c r="F877" s="21" t="s">
        <v>5</v>
      </c>
      <c r="G877" s="21" t="s">
        <v>25</v>
      </c>
    </row>
    <row r="878" spans="1:7" s="8" customFormat="1">
      <c r="A878" s="13" t="str">
        <f t="shared" si="13"/>
        <v>350106.400221</v>
      </c>
      <c r="B878" s="9">
        <v>400221</v>
      </c>
      <c r="C878" s="10" t="s">
        <v>140</v>
      </c>
      <c r="D878" s="36">
        <v>350106</v>
      </c>
      <c r="E878" s="6" t="s">
        <v>332</v>
      </c>
      <c r="F878" s="21" t="s">
        <v>5</v>
      </c>
      <c r="G878" s="21" t="s">
        <v>25</v>
      </c>
    </row>
    <row r="879" spans="1:7" s="8" customFormat="1">
      <c r="A879" s="13" t="str">
        <f t="shared" si="13"/>
        <v>350107.400003</v>
      </c>
      <c r="B879" s="11">
        <v>400003</v>
      </c>
      <c r="C879" s="12" t="s">
        <v>83</v>
      </c>
      <c r="D879" s="36">
        <v>350107</v>
      </c>
      <c r="E879" s="6" t="s">
        <v>333</v>
      </c>
      <c r="F879" s="21" t="s">
        <v>5</v>
      </c>
      <c r="G879" s="21" t="s">
        <v>25</v>
      </c>
    </row>
    <row r="880" spans="1:7" s="8" customFormat="1">
      <c r="A880" s="13" t="str">
        <f t="shared" si="13"/>
        <v>350107.400004</v>
      </c>
      <c r="B880" s="9">
        <v>400004</v>
      </c>
      <c r="C880" s="10" t="s">
        <v>128</v>
      </c>
      <c r="D880" s="36">
        <v>350107</v>
      </c>
      <c r="E880" s="6" t="s">
        <v>333</v>
      </c>
      <c r="F880" s="21" t="s">
        <v>5</v>
      </c>
      <c r="G880" s="21" t="s">
        <v>25</v>
      </c>
    </row>
    <row r="881" spans="1:7" s="8" customFormat="1">
      <c r="A881" s="13" t="str">
        <f t="shared" si="13"/>
        <v>350107.400005</v>
      </c>
      <c r="B881" s="9">
        <v>400005</v>
      </c>
      <c r="C881" s="10" t="s">
        <v>129</v>
      </c>
      <c r="D881" s="36">
        <v>350107</v>
      </c>
      <c r="E881" s="6" t="s">
        <v>333</v>
      </c>
      <c r="F881" s="21" t="s">
        <v>5</v>
      </c>
      <c r="G881" s="21" t="s">
        <v>25</v>
      </c>
    </row>
    <row r="882" spans="1:7" s="8" customFormat="1">
      <c r="A882" s="13" t="str">
        <f t="shared" si="13"/>
        <v>350107.400006</v>
      </c>
      <c r="B882" s="9">
        <v>400006</v>
      </c>
      <c r="C882" s="10" t="s">
        <v>130</v>
      </c>
      <c r="D882" s="36">
        <v>350107</v>
      </c>
      <c r="E882" s="6" t="s">
        <v>333</v>
      </c>
      <c r="F882" s="21" t="s">
        <v>5</v>
      </c>
      <c r="G882" s="21" t="s">
        <v>25</v>
      </c>
    </row>
    <row r="883" spans="1:7" s="8" customFormat="1">
      <c r="A883" s="13" t="str">
        <f t="shared" si="13"/>
        <v>350107.400007</v>
      </c>
      <c r="B883" s="9">
        <v>400007</v>
      </c>
      <c r="C883" s="10" t="s">
        <v>131</v>
      </c>
      <c r="D883" s="36">
        <v>350107</v>
      </c>
      <c r="E883" s="6" t="s">
        <v>333</v>
      </c>
      <c r="F883" s="21" t="s">
        <v>5</v>
      </c>
      <c r="G883" s="21" t="s">
        <v>25</v>
      </c>
    </row>
    <row r="884" spans="1:7" s="8" customFormat="1">
      <c r="A884" s="13" t="str">
        <f t="shared" si="13"/>
        <v>350107.400010</v>
      </c>
      <c r="B884" s="9">
        <v>400010</v>
      </c>
      <c r="C884" s="10" t="s">
        <v>132</v>
      </c>
      <c r="D884" s="36">
        <v>350107</v>
      </c>
      <c r="E884" s="6" t="s">
        <v>333</v>
      </c>
      <c r="F884" s="21" t="s">
        <v>5</v>
      </c>
      <c r="G884" s="21" t="s">
        <v>25</v>
      </c>
    </row>
    <row r="885" spans="1:7" s="8" customFormat="1">
      <c r="A885" s="13" t="str">
        <f t="shared" si="13"/>
        <v>350107.400011</v>
      </c>
      <c r="B885" s="9">
        <v>400011</v>
      </c>
      <c r="C885" s="10" t="s">
        <v>133</v>
      </c>
      <c r="D885" s="36">
        <v>350107</v>
      </c>
      <c r="E885" s="6" t="s">
        <v>333</v>
      </c>
      <c r="F885" s="7" t="s">
        <v>356</v>
      </c>
      <c r="G885" s="21" t="s">
        <v>25</v>
      </c>
    </row>
    <row r="886" spans="1:7" s="8" customFormat="1">
      <c r="A886" s="13" t="str">
        <f t="shared" si="13"/>
        <v>350107.400012</v>
      </c>
      <c r="B886" s="9">
        <v>400012</v>
      </c>
      <c r="C886" s="10" t="s">
        <v>134</v>
      </c>
      <c r="D886" s="36">
        <v>350107</v>
      </c>
      <c r="E886" s="6" t="s">
        <v>333</v>
      </c>
      <c r="F886" s="21" t="s">
        <v>5</v>
      </c>
      <c r="G886" s="21" t="s">
        <v>25</v>
      </c>
    </row>
    <row r="887" spans="1:7" s="8" customFormat="1">
      <c r="A887" s="13" t="str">
        <f t="shared" si="13"/>
        <v>350107.400013</v>
      </c>
      <c r="B887" s="9">
        <v>400013</v>
      </c>
      <c r="C887" s="10" t="s">
        <v>135</v>
      </c>
      <c r="D887" s="36">
        <v>350107</v>
      </c>
      <c r="E887" s="6" t="s">
        <v>333</v>
      </c>
      <c r="F887" s="21" t="s">
        <v>5</v>
      </c>
      <c r="G887" s="21" t="s">
        <v>25</v>
      </c>
    </row>
    <row r="888" spans="1:7" s="8" customFormat="1">
      <c r="A888" s="13" t="str">
        <f t="shared" si="13"/>
        <v>350107.400014</v>
      </c>
      <c r="B888" s="9">
        <v>400014</v>
      </c>
      <c r="C888" s="10" t="s">
        <v>84</v>
      </c>
      <c r="D888" s="36">
        <v>350107</v>
      </c>
      <c r="E888" s="6" t="s">
        <v>333</v>
      </c>
      <c r="F888" s="21" t="s">
        <v>5</v>
      </c>
      <c r="G888" s="21" t="s">
        <v>25</v>
      </c>
    </row>
    <row r="889" spans="1:7" s="8" customFormat="1">
      <c r="A889" s="13" t="str">
        <f t="shared" si="13"/>
        <v>350107.400015</v>
      </c>
      <c r="B889" s="9">
        <v>400015</v>
      </c>
      <c r="C889" s="10" t="s">
        <v>85</v>
      </c>
      <c r="D889" s="36">
        <v>350107</v>
      </c>
      <c r="E889" s="6" t="s">
        <v>333</v>
      </c>
      <c r="F889" s="21" t="s">
        <v>5</v>
      </c>
      <c r="G889" s="21" t="s">
        <v>25</v>
      </c>
    </row>
    <row r="890" spans="1:7" s="8" customFormat="1">
      <c r="A890" s="13" t="str">
        <f t="shared" si="13"/>
        <v>350107.400016</v>
      </c>
      <c r="B890" s="9">
        <v>400016</v>
      </c>
      <c r="C890" s="10" t="s">
        <v>86</v>
      </c>
      <c r="D890" s="36">
        <v>350107</v>
      </c>
      <c r="E890" s="6" t="s">
        <v>333</v>
      </c>
      <c r="F890" s="21" t="s">
        <v>5</v>
      </c>
      <c r="G890" s="21" t="s">
        <v>25</v>
      </c>
    </row>
    <row r="891" spans="1:7" s="8" customFormat="1">
      <c r="A891" s="13" t="str">
        <f t="shared" si="13"/>
        <v>350107.400017</v>
      </c>
      <c r="B891" s="9">
        <v>400017</v>
      </c>
      <c r="C891" s="10" t="s">
        <v>87</v>
      </c>
      <c r="D891" s="36">
        <v>350107</v>
      </c>
      <c r="E891" s="6" t="s">
        <v>333</v>
      </c>
      <c r="F891" s="21" t="s">
        <v>5</v>
      </c>
      <c r="G891" s="21" t="s">
        <v>25</v>
      </c>
    </row>
    <row r="892" spans="1:7" s="8" customFormat="1">
      <c r="A892" s="13" t="str">
        <f t="shared" si="13"/>
        <v>350107.400020</v>
      </c>
      <c r="B892" s="9">
        <v>400020</v>
      </c>
      <c r="C892" s="10" t="s">
        <v>88</v>
      </c>
      <c r="D892" s="36">
        <v>350107</v>
      </c>
      <c r="E892" s="6" t="s">
        <v>333</v>
      </c>
      <c r="F892" s="21" t="s">
        <v>5</v>
      </c>
      <c r="G892" s="21" t="s">
        <v>25</v>
      </c>
    </row>
    <row r="893" spans="1:7" s="8" customFormat="1">
      <c r="A893" s="13" t="str">
        <f t="shared" si="13"/>
        <v>350107.400021</v>
      </c>
      <c r="B893" s="9">
        <v>400021</v>
      </c>
      <c r="C893" s="10" t="s">
        <v>89</v>
      </c>
      <c r="D893" s="36">
        <v>350107</v>
      </c>
      <c r="E893" s="6" t="s">
        <v>333</v>
      </c>
      <c r="F893" s="21" t="s">
        <v>5</v>
      </c>
      <c r="G893" s="21" t="s">
        <v>25</v>
      </c>
    </row>
    <row r="894" spans="1:7" s="8" customFormat="1">
      <c r="A894" s="13" t="str">
        <f t="shared" si="13"/>
        <v>350107.400022</v>
      </c>
      <c r="B894" s="9">
        <v>400022</v>
      </c>
      <c r="C894" s="10" t="s">
        <v>143</v>
      </c>
      <c r="D894" s="36">
        <v>350107</v>
      </c>
      <c r="E894" s="6" t="s">
        <v>333</v>
      </c>
      <c r="F894" s="21" t="s">
        <v>5</v>
      </c>
      <c r="G894" s="21" t="s">
        <v>25</v>
      </c>
    </row>
    <row r="895" spans="1:7" s="8" customFormat="1">
      <c r="A895" s="13" t="str">
        <f t="shared" si="13"/>
        <v>350107.400024</v>
      </c>
      <c r="B895" s="9">
        <v>400024</v>
      </c>
      <c r="C895" s="10" t="s">
        <v>144</v>
      </c>
      <c r="D895" s="36">
        <v>350107</v>
      </c>
      <c r="E895" s="6" t="s">
        <v>333</v>
      </c>
      <c r="F895" s="21" t="s">
        <v>5</v>
      </c>
      <c r="G895" s="21" t="s">
        <v>25</v>
      </c>
    </row>
    <row r="896" spans="1:7" s="8" customFormat="1">
      <c r="A896" s="13" t="str">
        <f t="shared" si="13"/>
        <v>350107.400025</v>
      </c>
      <c r="B896" s="9">
        <v>400025</v>
      </c>
      <c r="C896" s="10" t="s">
        <v>147</v>
      </c>
      <c r="D896" s="36">
        <v>350107</v>
      </c>
      <c r="E896" s="6" t="s">
        <v>333</v>
      </c>
      <c r="F896" s="21" t="s">
        <v>5</v>
      </c>
      <c r="G896" s="21" t="s">
        <v>25</v>
      </c>
    </row>
    <row r="897" spans="1:7" s="8" customFormat="1">
      <c r="A897" s="13" t="str">
        <f t="shared" si="13"/>
        <v>350107.400026</v>
      </c>
      <c r="B897" s="9">
        <v>400026</v>
      </c>
      <c r="C897" s="10" t="s">
        <v>148</v>
      </c>
      <c r="D897" s="36">
        <v>350107</v>
      </c>
      <c r="E897" s="6" t="s">
        <v>333</v>
      </c>
      <c r="F897" s="21" t="s">
        <v>5</v>
      </c>
      <c r="G897" s="21" t="s">
        <v>25</v>
      </c>
    </row>
    <row r="898" spans="1:7" s="8" customFormat="1">
      <c r="A898" s="13" t="str">
        <f t="shared" ref="A898:A929" si="14">CONCATENATE(D898,".",B898)</f>
        <v>350107.400027</v>
      </c>
      <c r="B898" s="9">
        <v>400027</v>
      </c>
      <c r="C898" s="10" t="s">
        <v>149</v>
      </c>
      <c r="D898" s="36">
        <v>350107</v>
      </c>
      <c r="E898" s="6" t="s">
        <v>333</v>
      </c>
      <c r="F898" s="21" t="s">
        <v>5</v>
      </c>
      <c r="G898" s="21" t="s">
        <v>25</v>
      </c>
    </row>
    <row r="899" spans="1:7" s="8" customFormat="1">
      <c r="A899" s="13" t="str">
        <f t="shared" si="14"/>
        <v>350107.400028</v>
      </c>
      <c r="B899" s="9">
        <v>400028</v>
      </c>
      <c r="C899" s="10" t="s">
        <v>150</v>
      </c>
      <c r="D899" s="36">
        <v>350107</v>
      </c>
      <c r="E899" s="6" t="s">
        <v>333</v>
      </c>
      <c r="F899" s="21" t="s">
        <v>5</v>
      </c>
      <c r="G899" s="21" t="s">
        <v>25</v>
      </c>
    </row>
    <row r="900" spans="1:7" s="8" customFormat="1">
      <c r="A900" s="13" t="str">
        <f t="shared" si="14"/>
        <v>350107.400029</v>
      </c>
      <c r="B900" s="9">
        <v>400029</v>
      </c>
      <c r="C900" s="10" t="s">
        <v>151</v>
      </c>
      <c r="D900" s="36">
        <v>350107</v>
      </c>
      <c r="E900" s="6" t="s">
        <v>333</v>
      </c>
      <c r="F900" s="21" t="s">
        <v>5</v>
      </c>
      <c r="G900" s="21" t="s">
        <v>25</v>
      </c>
    </row>
    <row r="901" spans="1:7" s="8" customFormat="1">
      <c r="A901" s="13" t="str">
        <f t="shared" si="14"/>
        <v>350107.400030</v>
      </c>
      <c r="B901" s="9">
        <v>400030</v>
      </c>
      <c r="C901" s="10" t="s">
        <v>152</v>
      </c>
      <c r="D901" s="36">
        <v>350107</v>
      </c>
      <c r="E901" s="6" t="s">
        <v>333</v>
      </c>
      <c r="F901" s="21" t="s">
        <v>5</v>
      </c>
      <c r="G901" s="21" t="s">
        <v>25</v>
      </c>
    </row>
    <row r="902" spans="1:7" s="8" customFormat="1">
      <c r="A902" s="13" t="str">
        <f t="shared" si="14"/>
        <v>350107.400175</v>
      </c>
      <c r="B902" s="9">
        <v>400175</v>
      </c>
      <c r="C902" s="10" t="s">
        <v>141</v>
      </c>
      <c r="D902" s="36">
        <v>350107</v>
      </c>
      <c r="E902" s="6" t="s">
        <v>333</v>
      </c>
      <c r="F902" s="21" t="s">
        <v>5</v>
      </c>
      <c r="G902" s="21" t="s">
        <v>25</v>
      </c>
    </row>
    <row r="903" spans="1:7" s="8" customFormat="1">
      <c r="A903" s="13" t="str">
        <f t="shared" si="14"/>
        <v>350107.400176</v>
      </c>
      <c r="B903" s="9">
        <v>400176</v>
      </c>
      <c r="C903" s="10" t="s">
        <v>142</v>
      </c>
      <c r="D903" s="36">
        <v>350107</v>
      </c>
      <c r="E903" s="6" t="s">
        <v>333</v>
      </c>
      <c r="F903" s="21" t="s">
        <v>5</v>
      </c>
      <c r="G903" s="21" t="s">
        <v>25</v>
      </c>
    </row>
    <row r="904" spans="1:7" s="8" customFormat="1">
      <c r="A904" s="13" t="str">
        <f t="shared" si="14"/>
        <v>350107.400177</v>
      </c>
      <c r="B904" s="9">
        <v>400177</v>
      </c>
      <c r="C904" s="10" t="s">
        <v>145</v>
      </c>
      <c r="D904" s="36">
        <v>350107</v>
      </c>
      <c r="E904" s="6" t="s">
        <v>333</v>
      </c>
      <c r="F904" s="21" t="s">
        <v>5</v>
      </c>
      <c r="G904" s="21" t="s">
        <v>25</v>
      </c>
    </row>
    <row r="905" spans="1:7" s="8" customFormat="1">
      <c r="A905" s="13" t="str">
        <f t="shared" si="14"/>
        <v>350107.400178</v>
      </c>
      <c r="B905" s="9">
        <v>400178</v>
      </c>
      <c r="C905" s="10" t="s">
        <v>153</v>
      </c>
      <c r="D905" s="36">
        <v>350107</v>
      </c>
      <c r="E905" s="6" t="s">
        <v>333</v>
      </c>
      <c r="F905" s="21" t="s">
        <v>5</v>
      </c>
      <c r="G905" s="21" t="s">
        <v>25</v>
      </c>
    </row>
    <row r="906" spans="1:7" s="8" customFormat="1">
      <c r="A906" s="13" t="str">
        <f t="shared" si="14"/>
        <v>350107.400179</v>
      </c>
      <c r="B906" s="9">
        <v>400179</v>
      </c>
      <c r="C906" s="10" t="s">
        <v>155</v>
      </c>
      <c r="D906" s="36">
        <v>350107</v>
      </c>
      <c r="E906" s="6" t="s">
        <v>333</v>
      </c>
      <c r="F906" s="21" t="s">
        <v>5</v>
      </c>
      <c r="G906" s="21" t="s">
        <v>25</v>
      </c>
    </row>
    <row r="907" spans="1:7" s="8" customFormat="1">
      <c r="A907" s="13" t="str">
        <f t="shared" si="14"/>
        <v>350107.400180</v>
      </c>
      <c r="B907" s="13">
        <v>400180</v>
      </c>
      <c r="C907" s="14" t="s">
        <v>154</v>
      </c>
      <c r="D907" s="36">
        <v>350107</v>
      </c>
      <c r="E907" s="6" t="s">
        <v>333</v>
      </c>
      <c r="F907" s="21" t="s">
        <v>5</v>
      </c>
      <c r="G907" s="21" t="s">
        <v>25</v>
      </c>
    </row>
    <row r="908" spans="1:7" s="8" customFormat="1">
      <c r="A908" s="13" t="str">
        <f t="shared" si="14"/>
        <v>350107.400202</v>
      </c>
      <c r="B908" s="9">
        <v>400202</v>
      </c>
      <c r="C908" s="10" t="s">
        <v>136</v>
      </c>
      <c r="D908" s="36">
        <v>350107</v>
      </c>
      <c r="E908" s="6" t="s">
        <v>333</v>
      </c>
      <c r="F908" s="21" t="s">
        <v>5</v>
      </c>
      <c r="G908" s="21" t="s">
        <v>25</v>
      </c>
    </row>
    <row r="909" spans="1:7" s="8" customFormat="1">
      <c r="A909" s="13" t="str">
        <f t="shared" si="14"/>
        <v>350107.400203</v>
      </c>
      <c r="B909" s="9">
        <v>400203</v>
      </c>
      <c r="C909" s="10" t="s">
        <v>137</v>
      </c>
      <c r="D909" s="36">
        <v>350107</v>
      </c>
      <c r="E909" s="6" t="s">
        <v>333</v>
      </c>
      <c r="F909" s="21" t="s">
        <v>5</v>
      </c>
      <c r="G909" s="21" t="s">
        <v>25</v>
      </c>
    </row>
    <row r="910" spans="1:7" s="8" customFormat="1">
      <c r="A910" s="13" t="str">
        <f t="shared" si="14"/>
        <v>350107.400214</v>
      </c>
      <c r="B910" s="9">
        <v>400214</v>
      </c>
      <c r="C910" s="10" t="s">
        <v>146</v>
      </c>
      <c r="D910" s="36">
        <v>350107</v>
      </c>
      <c r="E910" s="6" t="s">
        <v>333</v>
      </c>
      <c r="F910" s="21" t="s">
        <v>5</v>
      </c>
      <c r="G910" s="21" t="s">
        <v>25</v>
      </c>
    </row>
    <row r="911" spans="1:7" s="8" customFormat="1">
      <c r="A911" s="13" t="str">
        <f t="shared" si="14"/>
        <v>350107.400219</v>
      </c>
      <c r="B911" s="9">
        <v>400219</v>
      </c>
      <c r="C911" s="10" t="s">
        <v>138</v>
      </c>
      <c r="D911" s="36">
        <v>350107</v>
      </c>
      <c r="E911" s="6" t="s">
        <v>333</v>
      </c>
      <c r="F911" s="21" t="s">
        <v>5</v>
      </c>
      <c r="G911" s="21" t="s">
        <v>25</v>
      </c>
    </row>
    <row r="912" spans="1:7" s="8" customFormat="1">
      <c r="A912" s="13" t="str">
        <f t="shared" si="14"/>
        <v>350107.400220</v>
      </c>
      <c r="B912" s="9">
        <v>400220</v>
      </c>
      <c r="C912" s="10" t="s">
        <v>139</v>
      </c>
      <c r="D912" s="36">
        <v>350107</v>
      </c>
      <c r="E912" s="6" t="s">
        <v>333</v>
      </c>
      <c r="F912" s="21" t="s">
        <v>5</v>
      </c>
      <c r="G912" s="21" t="s">
        <v>25</v>
      </c>
    </row>
    <row r="913" spans="1:7" s="8" customFormat="1">
      <c r="A913" s="13" t="str">
        <f t="shared" si="14"/>
        <v>350107.400221</v>
      </c>
      <c r="B913" s="9">
        <v>400221</v>
      </c>
      <c r="C913" s="10" t="s">
        <v>140</v>
      </c>
      <c r="D913" s="36">
        <v>350107</v>
      </c>
      <c r="E913" s="6" t="s">
        <v>333</v>
      </c>
      <c r="F913" s="21" t="s">
        <v>5</v>
      </c>
      <c r="G913" s="21" t="s">
        <v>25</v>
      </c>
    </row>
    <row r="914" spans="1:7" s="8" customFormat="1">
      <c r="A914" s="13" t="str">
        <f t="shared" si="14"/>
        <v>350108.400003</v>
      </c>
      <c r="B914" s="11">
        <v>400003</v>
      </c>
      <c r="C914" s="12" t="s">
        <v>83</v>
      </c>
      <c r="D914" s="36">
        <v>350108</v>
      </c>
      <c r="E914" s="6" t="s">
        <v>334</v>
      </c>
      <c r="F914" s="21" t="s">
        <v>5</v>
      </c>
      <c r="G914" s="21" t="s">
        <v>25</v>
      </c>
    </row>
    <row r="915" spans="1:7" s="8" customFormat="1">
      <c r="A915" s="13" t="str">
        <f t="shared" si="14"/>
        <v>350108.400004</v>
      </c>
      <c r="B915" s="9">
        <v>400004</v>
      </c>
      <c r="C915" s="10" t="s">
        <v>128</v>
      </c>
      <c r="D915" s="36">
        <v>350108</v>
      </c>
      <c r="E915" s="6" t="s">
        <v>334</v>
      </c>
      <c r="F915" s="21" t="s">
        <v>5</v>
      </c>
      <c r="G915" s="21" t="s">
        <v>25</v>
      </c>
    </row>
    <row r="916" spans="1:7" s="8" customFormat="1">
      <c r="A916" s="13" t="str">
        <f t="shared" si="14"/>
        <v>350108.400005</v>
      </c>
      <c r="B916" s="9">
        <v>400005</v>
      </c>
      <c r="C916" s="10" t="s">
        <v>129</v>
      </c>
      <c r="D916" s="36">
        <v>350108</v>
      </c>
      <c r="E916" s="6" t="s">
        <v>334</v>
      </c>
      <c r="F916" s="21" t="s">
        <v>5</v>
      </c>
      <c r="G916" s="21" t="s">
        <v>25</v>
      </c>
    </row>
    <row r="917" spans="1:7" s="8" customFormat="1">
      <c r="A917" s="13" t="str">
        <f t="shared" si="14"/>
        <v>350108.400006</v>
      </c>
      <c r="B917" s="9">
        <v>400006</v>
      </c>
      <c r="C917" s="10" t="s">
        <v>130</v>
      </c>
      <c r="D917" s="36">
        <v>350108</v>
      </c>
      <c r="E917" s="6" t="s">
        <v>334</v>
      </c>
      <c r="F917" s="21" t="s">
        <v>5</v>
      </c>
      <c r="G917" s="21" t="s">
        <v>25</v>
      </c>
    </row>
    <row r="918" spans="1:7" s="8" customFormat="1">
      <c r="A918" s="13" t="str">
        <f t="shared" si="14"/>
        <v>350108.400007</v>
      </c>
      <c r="B918" s="9">
        <v>400007</v>
      </c>
      <c r="C918" s="10" t="s">
        <v>131</v>
      </c>
      <c r="D918" s="36">
        <v>350108</v>
      </c>
      <c r="E918" s="6" t="s">
        <v>334</v>
      </c>
      <c r="F918" s="21" t="s">
        <v>5</v>
      </c>
      <c r="G918" s="21" t="s">
        <v>25</v>
      </c>
    </row>
    <row r="919" spans="1:7" s="8" customFormat="1">
      <c r="A919" s="13" t="str">
        <f t="shared" si="14"/>
        <v>350108.400010</v>
      </c>
      <c r="B919" s="9">
        <v>400010</v>
      </c>
      <c r="C919" s="10" t="s">
        <v>132</v>
      </c>
      <c r="D919" s="36">
        <v>350108</v>
      </c>
      <c r="E919" s="6" t="s">
        <v>334</v>
      </c>
      <c r="F919" s="21" t="s">
        <v>5</v>
      </c>
      <c r="G919" s="21" t="s">
        <v>25</v>
      </c>
    </row>
    <row r="920" spans="1:7" s="8" customFormat="1">
      <c r="A920" s="13" t="str">
        <f t="shared" si="14"/>
        <v>350108.400011</v>
      </c>
      <c r="B920" s="9">
        <v>400011</v>
      </c>
      <c r="C920" s="10" t="s">
        <v>133</v>
      </c>
      <c r="D920" s="36">
        <v>350108</v>
      </c>
      <c r="E920" s="6" t="s">
        <v>334</v>
      </c>
      <c r="F920" s="7" t="s">
        <v>356</v>
      </c>
      <c r="G920" s="21" t="s">
        <v>25</v>
      </c>
    </row>
    <row r="921" spans="1:7" s="8" customFormat="1">
      <c r="A921" s="13" t="str">
        <f t="shared" si="14"/>
        <v>350108.400012</v>
      </c>
      <c r="B921" s="9">
        <v>400012</v>
      </c>
      <c r="C921" s="10" t="s">
        <v>134</v>
      </c>
      <c r="D921" s="36">
        <v>350108</v>
      </c>
      <c r="E921" s="6" t="s">
        <v>334</v>
      </c>
      <c r="F921" s="21" t="s">
        <v>5</v>
      </c>
      <c r="G921" s="21" t="s">
        <v>25</v>
      </c>
    </row>
    <row r="922" spans="1:7" s="8" customFormat="1">
      <c r="A922" s="13" t="str">
        <f t="shared" si="14"/>
        <v>350108.400013</v>
      </c>
      <c r="B922" s="9">
        <v>400013</v>
      </c>
      <c r="C922" s="10" t="s">
        <v>135</v>
      </c>
      <c r="D922" s="36">
        <v>350108</v>
      </c>
      <c r="E922" s="6" t="s">
        <v>334</v>
      </c>
      <c r="F922" s="21" t="s">
        <v>5</v>
      </c>
      <c r="G922" s="21" t="s">
        <v>25</v>
      </c>
    </row>
    <row r="923" spans="1:7" s="8" customFormat="1">
      <c r="A923" s="13" t="str">
        <f t="shared" si="14"/>
        <v>350108.400014</v>
      </c>
      <c r="B923" s="9">
        <v>400014</v>
      </c>
      <c r="C923" s="10" t="s">
        <v>84</v>
      </c>
      <c r="D923" s="36">
        <v>350108</v>
      </c>
      <c r="E923" s="6" t="s">
        <v>334</v>
      </c>
      <c r="F923" s="21" t="s">
        <v>5</v>
      </c>
      <c r="G923" s="21" t="s">
        <v>25</v>
      </c>
    </row>
    <row r="924" spans="1:7" s="8" customFormat="1">
      <c r="A924" s="13" t="str">
        <f t="shared" si="14"/>
        <v>350108.400015</v>
      </c>
      <c r="B924" s="9">
        <v>400015</v>
      </c>
      <c r="C924" s="10" t="s">
        <v>85</v>
      </c>
      <c r="D924" s="36">
        <v>350108</v>
      </c>
      <c r="E924" s="6" t="s">
        <v>334</v>
      </c>
      <c r="F924" s="21" t="s">
        <v>5</v>
      </c>
      <c r="G924" s="21" t="s">
        <v>25</v>
      </c>
    </row>
    <row r="925" spans="1:7" s="8" customFormat="1">
      <c r="A925" s="13" t="str">
        <f t="shared" si="14"/>
        <v>350108.400016</v>
      </c>
      <c r="B925" s="9">
        <v>400016</v>
      </c>
      <c r="C925" s="10" t="s">
        <v>86</v>
      </c>
      <c r="D925" s="36">
        <v>350108</v>
      </c>
      <c r="E925" s="6" t="s">
        <v>334</v>
      </c>
      <c r="F925" s="21" t="s">
        <v>5</v>
      </c>
      <c r="G925" s="21" t="s">
        <v>25</v>
      </c>
    </row>
    <row r="926" spans="1:7" s="8" customFormat="1">
      <c r="A926" s="13" t="str">
        <f t="shared" si="14"/>
        <v>350108.400017</v>
      </c>
      <c r="B926" s="9">
        <v>400017</v>
      </c>
      <c r="C926" s="10" t="s">
        <v>87</v>
      </c>
      <c r="D926" s="36">
        <v>350108</v>
      </c>
      <c r="E926" s="6" t="s">
        <v>334</v>
      </c>
      <c r="F926" s="21" t="s">
        <v>5</v>
      </c>
      <c r="G926" s="21" t="s">
        <v>25</v>
      </c>
    </row>
    <row r="927" spans="1:7" s="8" customFormat="1">
      <c r="A927" s="13" t="str">
        <f t="shared" si="14"/>
        <v>350108.400020</v>
      </c>
      <c r="B927" s="9">
        <v>400020</v>
      </c>
      <c r="C927" s="10" t="s">
        <v>88</v>
      </c>
      <c r="D927" s="36">
        <v>350108</v>
      </c>
      <c r="E927" s="6" t="s">
        <v>334</v>
      </c>
      <c r="F927" s="21" t="s">
        <v>5</v>
      </c>
      <c r="G927" s="21" t="s">
        <v>25</v>
      </c>
    </row>
    <row r="928" spans="1:7" s="8" customFormat="1">
      <c r="A928" s="13" t="str">
        <f t="shared" si="14"/>
        <v>350108.400021</v>
      </c>
      <c r="B928" s="9">
        <v>400021</v>
      </c>
      <c r="C928" s="10" t="s">
        <v>89</v>
      </c>
      <c r="D928" s="36">
        <v>350108</v>
      </c>
      <c r="E928" s="6" t="s">
        <v>334</v>
      </c>
      <c r="F928" s="21" t="s">
        <v>5</v>
      </c>
      <c r="G928" s="21" t="s">
        <v>25</v>
      </c>
    </row>
    <row r="929" spans="1:7" s="8" customFormat="1">
      <c r="A929" s="13" t="str">
        <f t="shared" si="14"/>
        <v>350108.400022</v>
      </c>
      <c r="B929" s="9">
        <v>400022</v>
      </c>
      <c r="C929" s="10" t="s">
        <v>143</v>
      </c>
      <c r="D929" s="36">
        <v>350108</v>
      </c>
      <c r="E929" s="6" t="s">
        <v>334</v>
      </c>
      <c r="F929" s="21" t="s">
        <v>5</v>
      </c>
      <c r="G929" s="21" t="s">
        <v>25</v>
      </c>
    </row>
    <row r="930" spans="1:7" s="8" customFormat="1">
      <c r="A930" s="13" t="str">
        <f t="shared" ref="A930:A961" si="15">CONCATENATE(D930,".",B930)</f>
        <v>350108.400024</v>
      </c>
      <c r="B930" s="9">
        <v>400024</v>
      </c>
      <c r="C930" s="10" t="s">
        <v>144</v>
      </c>
      <c r="D930" s="36">
        <v>350108</v>
      </c>
      <c r="E930" s="6" t="s">
        <v>334</v>
      </c>
      <c r="F930" s="21" t="s">
        <v>5</v>
      </c>
      <c r="G930" s="21" t="s">
        <v>25</v>
      </c>
    </row>
    <row r="931" spans="1:7" s="8" customFormat="1">
      <c r="A931" s="13" t="str">
        <f t="shared" si="15"/>
        <v>350108.400025</v>
      </c>
      <c r="B931" s="9">
        <v>400025</v>
      </c>
      <c r="C931" s="10" t="s">
        <v>147</v>
      </c>
      <c r="D931" s="36">
        <v>350108</v>
      </c>
      <c r="E931" s="6" t="s">
        <v>334</v>
      </c>
      <c r="F931" s="21" t="s">
        <v>5</v>
      </c>
      <c r="G931" s="21" t="s">
        <v>25</v>
      </c>
    </row>
    <row r="932" spans="1:7" s="8" customFormat="1">
      <c r="A932" s="13" t="str">
        <f t="shared" si="15"/>
        <v>350108.400026</v>
      </c>
      <c r="B932" s="9">
        <v>400026</v>
      </c>
      <c r="C932" s="10" t="s">
        <v>148</v>
      </c>
      <c r="D932" s="36">
        <v>350108</v>
      </c>
      <c r="E932" s="6" t="s">
        <v>334</v>
      </c>
      <c r="F932" s="21" t="s">
        <v>5</v>
      </c>
      <c r="G932" s="21" t="s">
        <v>25</v>
      </c>
    </row>
    <row r="933" spans="1:7" s="8" customFormat="1">
      <c r="A933" s="13" t="str">
        <f t="shared" si="15"/>
        <v>350108.400027</v>
      </c>
      <c r="B933" s="9">
        <v>400027</v>
      </c>
      <c r="C933" s="10" t="s">
        <v>149</v>
      </c>
      <c r="D933" s="36">
        <v>350108</v>
      </c>
      <c r="E933" s="6" t="s">
        <v>334</v>
      </c>
      <c r="F933" s="21" t="s">
        <v>5</v>
      </c>
      <c r="G933" s="21" t="s">
        <v>25</v>
      </c>
    </row>
    <row r="934" spans="1:7" s="8" customFormat="1">
      <c r="A934" s="13" t="str">
        <f t="shared" si="15"/>
        <v>350108.400028</v>
      </c>
      <c r="B934" s="9">
        <v>400028</v>
      </c>
      <c r="C934" s="10" t="s">
        <v>150</v>
      </c>
      <c r="D934" s="36">
        <v>350108</v>
      </c>
      <c r="E934" s="6" t="s">
        <v>334</v>
      </c>
      <c r="F934" s="21" t="s">
        <v>5</v>
      </c>
      <c r="G934" s="21" t="s">
        <v>25</v>
      </c>
    </row>
    <row r="935" spans="1:7" s="8" customFormat="1">
      <c r="A935" s="13" t="str">
        <f t="shared" si="15"/>
        <v>350108.400029</v>
      </c>
      <c r="B935" s="9">
        <v>400029</v>
      </c>
      <c r="C935" s="10" t="s">
        <v>151</v>
      </c>
      <c r="D935" s="36">
        <v>350108</v>
      </c>
      <c r="E935" s="6" t="s">
        <v>334</v>
      </c>
      <c r="F935" s="21" t="s">
        <v>5</v>
      </c>
      <c r="G935" s="21" t="s">
        <v>25</v>
      </c>
    </row>
    <row r="936" spans="1:7" s="8" customFormat="1">
      <c r="A936" s="13" t="str">
        <f t="shared" si="15"/>
        <v>350108.400030</v>
      </c>
      <c r="B936" s="9">
        <v>400030</v>
      </c>
      <c r="C936" s="10" t="s">
        <v>152</v>
      </c>
      <c r="D936" s="36">
        <v>350108</v>
      </c>
      <c r="E936" s="6" t="s">
        <v>334</v>
      </c>
      <c r="F936" s="21" t="s">
        <v>5</v>
      </c>
      <c r="G936" s="21" t="s">
        <v>25</v>
      </c>
    </row>
    <row r="937" spans="1:7" s="8" customFormat="1">
      <c r="A937" s="13" t="str">
        <f t="shared" si="15"/>
        <v>350108.400175</v>
      </c>
      <c r="B937" s="9">
        <v>400175</v>
      </c>
      <c r="C937" s="10" t="s">
        <v>141</v>
      </c>
      <c r="D937" s="36">
        <v>350108</v>
      </c>
      <c r="E937" s="6" t="s">
        <v>334</v>
      </c>
      <c r="F937" s="21" t="s">
        <v>5</v>
      </c>
      <c r="G937" s="21" t="s">
        <v>25</v>
      </c>
    </row>
    <row r="938" spans="1:7" s="8" customFormat="1">
      <c r="A938" s="13" t="str">
        <f t="shared" si="15"/>
        <v>350108.400176</v>
      </c>
      <c r="B938" s="9">
        <v>400176</v>
      </c>
      <c r="C938" s="10" t="s">
        <v>142</v>
      </c>
      <c r="D938" s="36">
        <v>350108</v>
      </c>
      <c r="E938" s="6" t="s">
        <v>334</v>
      </c>
      <c r="F938" s="21" t="s">
        <v>5</v>
      </c>
      <c r="G938" s="21" t="s">
        <v>25</v>
      </c>
    </row>
    <row r="939" spans="1:7" s="8" customFormat="1">
      <c r="A939" s="13" t="str">
        <f t="shared" si="15"/>
        <v>350108.400177</v>
      </c>
      <c r="B939" s="9">
        <v>400177</v>
      </c>
      <c r="C939" s="10" t="s">
        <v>145</v>
      </c>
      <c r="D939" s="36">
        <v>350108</v>
      </c>
      <c r="E939" s="6" t="s">
        <v>334</v>
      </c>
      <c r="F939" s="21" t="s">
        <v>5</v>
      </c>
      <c r="G939" s="21" t="s">
        <v>25</v>
      </c>
    </row>
    <row r="940" spans="1:7" s="8" customFormat="1">
      <c r="A940" s="13" t="str">
        <f t="shared" si="15"/>
        <v>350108.400178</v>
      </c>
      <c r="B940" s="9">
        <v>400178</v>
      </c>
      <c r="C940" s="10" t="s">
        <v>153</v>
      </c>
      <c r="D940" s="36">
        <v>350108</v>
      </c>
      <c r="E940" s="6" t="s">
        <v>334</v>
      </c>
      <c r="F940" s="21" t="s">
        <v>5</v>
      </c>
      <c r="G940" s="21" t="s">
        <v>25</v>
      </c>
    </row>
    <row r="941" spans="1:7" s="8" customFormat="1">
      <c r="A941" s="13" t="str">
        <f t="shared" si="15"/>
        <v>350108.400179</v>
      </c>
      <c r="B941" s="9">
        <v>400179</v>
      </c>
      <c r="C941" s="10" t="s">
        <v>155</v>
      </c>
      <c r="D941" s="36">
        <v>350108</v>
      </c>
      <c r="E941" s="6" t="s">
        <v>334</v>
      </c>
      <c r="F941" s="21" t="s">
        <v>5</v>
      </c>
      <c r="G941" s="21" t="s">
        <v>25</v>
      </c>
    </row>
    <row r="942" spans="1:7" s="8" customFormat="1">
      <c r="A942" s="13" t="str">
        <f t="shared" si="15"/>
        <v>350108.400180</v>
      </c>
      <c r="B942" s="13">
        <v>400180</v>
      </c>
      <c r="C942" s="14" t="s">
        <v>154</v>
      </c>
      <c r="D942" s="36">
        <v>350108</v>
      </c>
      <c r="E942" s="6" t="s">
        <v>334</v>
      </c>
      <c r="F942" s="21" t="s">
        <v>5</v>
      </c>
      <c r="G942" s="21" t="s">
        <v>25</v>
      </c>
    </row>
    <row r="943" spans="1:7" s="8" customFormat="1">
      <c r="A943" s="13" t="str">
        <f t="shared" si="15"/>
        <v>350108.400202</v>
      </c>
      <c r="B943" s="9">
        <v>400202</v>
      </c>
      <c r="C943" s="10" t="s">
        <v>136</v>
      </c>
      <c r="D943" s="36">
        <v>350108</v>
      </c>
      <c r="E943" s="6" t="s">
        <v>334</v>
      </c>
      <c r="F943" s="21" t="s">
        <v>5</v>
      </c>
      <c r="G943" s="21" t="s">
        <v>25</v>
      </c>
    </row>
    <row r="944" spans="1:7" s="8" customFormat="1">
      <c r="A944" s="13" t="str">
        <f t="shared" si="15"/>
        <v>350108.400203</v>
      </c>
      <c r="B944" s="9">
        <v>400203</v>
      </c>
      <c r="C944" s="10" t="s">
        <v>137</v>
      </c>
      <c r="D944" s="36">
        <v>350108</v>
      </c>
      <c r="E944" s="6" t="s">
        <v>334</v>
      </c>
      <c r="F944" s="21" t="s">
        <v>5</v>
      </c>
      <c r="G944" s="21" t="s">
        <v>25</v>
      </c>
    </row>
    <row r="945" spans="1:7" s="8" customFormat="1">
      <c r="A945" s="13" t="str">
        <f t="shared" si="15"/>
        <v>350108.400214</v>
      </c>
      <c r="B945" s="9">
        <v>400214</v>
      </c>
      <c r="C945" s="10" t="s">
        <v>146</v>
      </c>
      <c r="D945" s="36">
        <v>350108</v>
      </c>
      <c r="E945" s="6" t="s">
        <v>334</v>
      </c>
      <c r="F945" s="21" t="s">
        <v>5</v>
      </c>
      <c r="G945" s="21" t="s">
        <v>25</v>
      </c>
    </row>
    <row r="946" spans="1:7" s="8" customFormat="1">
      <c r="A946" s="13" t="str">
        <f t="shared" si="15"/>
        <v>350108.400219</v>
      </c>
      <c r="B946" s="9">
        <v>400219</v>
      </c>
      <c r="C946" s="10" t="s">
        <v>138</v>
      </c>
      <c r="D946" s="36">
        <v>350108</v>
      </c>
      <c r="E946" s="6" t="s">
        <v>334</v>
      </c>
      <c r="F946" s="21" t="s">
        <v>5</v>
      </c>
      <c r="G946" s="21" t="s">
        <v>25</v>
      </c>
    </row>
    <row r="947" spans="1:7" s="8" customFormat="1">
      <c r="A947" s="13" t="str">
        <f t="shared" si="15"/>
        <v>350108.400220</v>
      </c>
      <c r="B947" s="9">
        <v>400220</v>
      </c>
      <c r="C947" s="10" t="s">
        <v>139</v>
      </c>
      <c r="D947" s="36">
        <v>350108</v>
      </c>
      <c r="E947" s="6" t="s">
        <v>334</v>
      </c>
      <c r="F947" s="21" t="s">
        <v>5</v>
      </c>
      <c r="G947" s="21" t="s">
        <v>25</v>
      </c>
    </row>
    <row r="948" spans="1:7" s="8" customFormat="1">
      <c r="A948" s="13" t="str">
        <f t="shared" si="15"/>
        <v>350108.400221</v>
      </c>
      <c r="B948" s="9">
        <v>400221</v>
      </c>
      <c r="C948" s="10" t="s">
        <v>140</v>
      </c>
      <c r="D948" s="36">
        <v>350108</v>
      </c>
      <c r="E948" s="6" t="s">
        <v>334</v>
      </c>
      <c r="F948" s="21" t="s">
        <v>5</v>
      </c>
      <c r="G948" s="21" t="s">
        <v>25</v>
      </c>
    </row>
    <row r="949" spans="1:7" s="8" customFormat="1">
      <c r="A949" s="13" t="str">
        <f t="shared" si="15"/>
        <v>350110.400003</v>
      </c>
      <c r="B949" s="11">
        <v>400003</v>
      </c>
      <c r="C949" s="12" t="s">
        <v>83</v>
      </c>
      <c r="D949" s="36">
        <v>350110</v>
      </c>
      <c r="E949" s="6" t="s">
        <v>379</v>
      </c>
      <c r="F949" s="21" t="s">
        <v>5</v>
      </c>
      <c r="G949" s="21" t="s">
        <v>25</v>
      </c>
    </row>
    <row r="950" spans="1:7" s="8" customFormat="1">
      <c r="A950" s="13" t="str">
        <f t="shared" si="15"/>
        <v>350110.400004</v>
      </c>
      <c r="B950" s="9">
        <v>400004</v>
      </c>
      <c r="C950" s="10" t="s">
        <v>128</v>
      </c>
      <c r="D950" s="36">
        <v>350110</v>
      </c>
      <c r="E950" s="6" t="s">
        <v>379</v>
      </c>
      <c r="F950" s="21" t="s">
        <v>5</v>
      </c>
      <c r="G950" s="21" t="s">
        <v>25</v>
      </c>
    </row>
    <row r="951" spans="1:7" s="8" customFormat="1">
      <c r="A951" s="13" t="str">
        <f t="shared" si="15"/>
        <v>350110.400005</v>
      </c>
      <c r="B951" s="9">
        <v>400005</v>
      </c>
      <c r="C951" s="10" t="s">
        <v>129</v>
      </c>
      <c r="D951" s="36">
        <v>350110</v>
      </c>
      <c r="E951" s="6" t="s">
        <v>379</v>
      </c>
      <c r="F951" s="21" t="s">
        <v>5</v>
      </c>
      <c r="G951" s="21" t="s">
        <v>25</v>
      </c>
    </row>
    <row r="952" spans="1:7" s="8" customFormat="1">
      <c r="A952" s="13" t="str">
        <f t="shared" si="15"/>
        <v>350110.400006</v>
      </c>
      <c r="B952" s="9">
        <v>400006</v>
      </c>
      <c r="C952" s="10" t="s">
        <v>130</v>
      </c>
      <c r="D952" s="36">
        <v>350110</v>
      </c>
      <c r="E952" s="6" t="s">
        <v>379</v>
      </c>
      <c r="F952" s="21" t="s">
        <v>5</v>
      </c>
      <c r="G952" s="21" t="s">
        <v>25</v>
      </c>
    </row>
    <row r="953" spans="1:7" s="8" customFormat="1">
      <c r="A953" s="13" t="str">
        <f t="shared" si="15"/>
        <v>350110.400007</v>
      </c>
      <c r="B953" s="9">
        <v>400007</v>
      </c>
      <c r="C953" s="10" t="s">
        <v>131</v>
      </c>
      <c r="D953" s="36">
        <v>350110</v>
      </c>
      <c r="E953" s="6" t="s">
        <v>379</v>
      </c>
      <c r="F953" s="21" t="s">
        <v>5</v>
      </c>
      <c r="G953" s="21" t="s">
        <v>25</v>
      </c>
    </row>
    <row r="954" spans="1:7" s="8" customFormat="1">
      <c r="A954" s="13" t="str">
        <f t="shared" si="15"/>
        <v>350110.400010</v>
      </c>
      <c r="B954" s="9">
        <v>400010</v>
      </c>
      <c r="C954" s="10" t="s">
        <v>132</v>
      </c>
      <c r="D954" s="36">
        <v>350110</v>
      </c>
      <c r="E954" s="6" t="s">
        <v>379</v>
      </c>
      <c r="F954" s="21" t="s">
        <v>5</v>
      </c>
      <c r="G954" s="21" t="s">
        <v>25</v>
      </c>
    </row>
    <row r="955" spans="1:7" s="8" customFormat="1">
      <c r="A955" s="13" t="str">
        <f t="shared" si="15"/>
        <v>350110.400011</v>
      </c>
      <c r="B955" s="9">
        <v>400011</v>
      </c>
      <c r="C955" s="10" t="s">
        <v>133</v>
      </c>
      <c r="D955" s="36">
        <v>350110</v>
      </c>
      <c r="E955" s="6" t="s">
        <v>379</v>
      </c>
      <c r="F955" s="21" t="s">
        <v>5</v>
      </c>
      <c r="G955" s="21" t="s">
        <v>25</v>
      </c>
    </row>
    <row r="956" spans="1:7" s="8" customFormat="1">
      <c r="A956" s="13" t="str">
        <f t="shared" si="15"/>
        <v>350110.400012</v>
      </c>
      <c r="B956" s="9">
        <v>400012</v>
      </c>
      <c r="C956" s="10" t="s">
        <v>134</v>
      </c>
      <c r="D956" s="36">
        <v>350110</v>
      </c>
      <c r="E956" s="6" t="s">
        <v>379</v>
      </c>
      <c r="F956" s="21" t="s">
        <v>5</v>
      </c>
      <c r="G956" s="21" t="s">
        <v>25</v>
      </c>
    </row>
    <row r="957" spans="1:7" s="8" customFormat="1">
      <c r="A957" s="13" t="str">
        <f t="shared" si="15"/>
        <v>350110.400013</v>
      </c>
      <c r="B957" s="9">
        <v>400013</v>
      </c>
      <c r="C957" s="10" t="s">
        <v>135</v>
      </c>
      <c r="D957" s="36">
        <v>350110</v>
      </c>
      <c r="E957" s="6" t="s">
        <v>379</v>
      </c>
      <c r="F957" s="21" t="s">
        <v>5</v>
      </c>
      <c r="G957" s="21" t="s">
        <v>25</v>
      </c>
    </row>
    <row r="958" spans="1:7" s="8" customFormat="1">
      <c r="A958" s="13" t="str">
        <f t="shared" si="15"/>
        <v>350110.400014</v>
      </c>
      <c r="B958" s="9">
        <v>400014</v>
      </c>
      <c r="C958" s="10" t="s">
        <v>84</v>
      </c>
      <c r="D958" s="36">
        <v>350110</v>
      </c>
      <c r="E958" s="6" t="s">
        <v>379</v>
      </c>
      <c r="F958" s="21" t="s">
        <v>5</v>
      </c>
      <c r="G958" s="21" t="s">
        <v>25</v>
      </c>
    </row>
    <row r="959" spans="1:7" s="8" customFormat="1">
      <c r="A959" s="13" t="str">
        <f t="shared" si="15"/>
        <v>350110.400015</v>
      </c>
      <c r="B959" s="9">
        <v>400015</v>
      </c>
      <c r="C959" s="10" t="s">
        <v>85</v>
      </c>
      <c r="D959" s="36">
        <v>350110</v>
      </c>
      <c r="E959" s="6" t="s">
        <v>379</v>
      </c>
      <c r="F959" s="21" t="s">
        <v>5</v>
      </c>
      <c r="G959" s="21" t="s">
        <v>25</v>
      </c>
    </row>
    <row r="960" spans="1:7" s="8" customFormat="1">
      <c r="A960" s="13" t="str">
        <f t="shared" si="15"/>
        <v>350110.400016</v>
      </c>
      <c r="B960" s="9">
        <v>400016</v>
      </c>
      <c r="C960" s="10" t="s">
        <v>86</v>
      </c>
      <c r="D960" s="36">
        <v>350110</v>
      </c>
      <c r="E960" s="6" t="s">
        <v>379</v>
      </c>
      <c r="F960" s="21" t="s">
        <v>5</v>
      </c>
      <c r="G960" s="21" t="s">
        <v>25</v>
      </c>
    </row>
    <row r="961" spans="1:7" s="8" customFormat="1">
      <c r="A961" s="13" t="str">
        <f t="shared" si="15"/>
        <v>350110.400017</v>
      </c>
      <c r="B961" s="9">
        <v>400017</v>
      </c>
      <c r="C961" s="10" t="s">
        <v>87</v>
      </c>
      <c r="D961" s="36">
        <v>350110</v>
      </c>
      <c r="E961" s="6" t="s">
        <v>379</v>
      </c>
      <c r="F961" s="21" t="s">
        <v>5</v>
      </c>
      <c r="G961" s="21" t="s">
        <v>25</v>
      </c>
    </row>
    <row r="962" spans="1:7" s="8" customFormat="1">
      <c r="A962" s="13" t="str">
        <f t="shared" ref="A962:A983" si="16">CONCATENATE(D962,".",B962)</f>
        <v>350110.400020</v>
      </c>
      <c r="B962" s="9">
        <v>400020</v>
      </c>
      <c r="C962" s="10" t="s">
        <v>88</v>
      </c>
      <c r="D962" s="36">
        <v>350110</v>
      </c>
      <c r="E962" s="6" t="s">
        <v>379</v>
      </c>
      <c r="F962" s="21" t="s">
        <v>5</v>
      </c>
      <c r="G962" s="21" t="s">
        <v>25</v>
      </c>
    </row>
    <row r="963" spans="1:7" s="8" customFormat="1">
      <c r="A963" s="13" t="str">
        <f t="shared" si="16"/>
        <v>350110.400021</v>
      </c>
      <c r="B963" s="9">
        <v>400021</v>
      </c>
      <c r="C963" s="10" t="s">
        <v>89</v>
      </c>
      <c r="D963" s="36">
        <v>350110</v>
      </c>
      <c r="E963" s="6" t="s">
        <v>379</v>
      </c>
      <c r="F963" s="21" t="s">
        <v>5</v>
      </c>
      <c r="G963" s="21" t="s">
        <v>25</v>
      </c>
    </row>
    <row r="964" spans="1:7" s="8" customFormat="1">
      <c r="A964" s="13" t="str">
        <f t="shared" si="16"/>
        <v>350110.400022</v>
      </c>
      <c r="B964" s="9">
        <v>400022</v>
      </c>
      <c r="C964" s="10" t="s">
        <v>143</v>
      </c>
      <c r="D964" s="36">
        <v>350110</v>
      </c>
      <c r="E964" s="6" t="s">
        <v>379</v>
      </c>
      <c r="F964" s="21" t="s">
        <v>5</v>
      </c>
      <c r="G964" s="21" t="s">
        <v>25</v>
      </c>
    </row>
    <row r="965" spans="1:7" s="8" customFormat="1">
      <c r="A965" s="13" t="str">
        <f t="shared" si="16"/>
        <v>350110.400024</v>
      </c>
      <c r="B965" s="9">
        <v>400024</v>
      </c>
      <c r="C965" s="10" t="s">
        <v>144</v>
      </c>
      <c r="D965" s="36">
        <v>350110</v>
      </c>
      <c r="E965" s="6" t="s">
        <v>379</v>
      </c>
      <c r="F965" s="21" t="s">
        <v>5</v>
      </c>
      <c r="G965" s="21" t="s">
        <v>25</v>
      </c>
    </row>
    <row r="966" spans="1:7" s="8" customFormat="1">
      <c r="A966" s="13" t="str">
        <f t="shared" si="16"/>
        <v>350110.400025</v>
      </c>
      <c r="B966" s="9">
        <v>400025</v>
      </c>
      <c r="C966" s="10" t="s">
        <v>147</v>
      </c>
      <c r="D966" s="36">
        <v>350110</v>
      </c>
      <c r="E966" s="6" t="s">
        <v>379</v>
      </c>
      <c r="F966" s="21" t="s">
        <v>5</v>
      </c>
      <c r="G966" s="21" t="s">
        <v>25</v>
      </c>
    </row>
    <row r="967" spans="1:7" s="8" customFormat="1">
      <c r="A967" s="13" t="str">
        <f t="shared" si="16"/>
        <v>350110.400026</v>
      </c>
      <c r="B967" s="9">
        <v>400026</v>
      </c>
      <c r="C967" s="10" t="s">
        <v>148</v>
      </c>
      <c r="D967" s="36">
        <v>350110</v>
      </c>
      <c r="E967" s="6" t="s">
        <v>379</v>
      </c>
      <c r="F967" s="21" t="s">
        <v>5</v>
      </c>
      <c r="G967" s="21" t="s">
        <v>25</v>
      </c>
    </row>
    <row r="968" spans="1:7" s="8" customFormat="1">
      <c r="A968" s="13" t="str">
        <f t="shared" si="16"/>
        <v>350110.400027</v>
      </c>
      <c r="B968" s="9">
        <v>400027</v>
      </c>
      <c r="C968" s="10" t="s">
        <v>149</v>
      </c>
      <c r="D968" s="36">
        <v>350110</v>
      </c>
      <c r="E968" s="6" t="s">
        <v>379</v>
      </c>
      <c r="F968" s="21" t="s">
        <v>5</v>
      </c>
      <c r="G968" s="21" t="s">
        <v>25</v>
      </c>
    </row>
    <row r="969" spans="1:7" s="8" customFormat="1">
      <c r="A969" s="13" t="str">
        <f t="shared" si="16"/>
        <v>350110.400028</v>
      </c>
      <c r="B969" s="9">
        <v>400028</v>
      </c>
      <c r="C969" s="10" t="s">
        <v>150</v>
      </c>
      <c r="D969" s="36">
        <v>350110</v>
      </c>
      <c r="E969" s="6" t="s">
        <v>379</v>
      </c>
      <c r="F969" s="21" t="s">
        <v>5</v>
      </c>
      <c r="G969" s="21" t="s">
        <v>25</v>
      </c>
    </row>
    <row r="970" spans="1:7" s="8" customFormat="1">
      <c r="A970" s="13" t="str">
        <f t="shared" si="16"/>
        <v>350110.400029</v>
      </c>
      <c r="B970" s="9">
        <v>400029</v>
      </c>
      <c r="C970" s="10" t="s">
        <v>151</v>
      </c>
      <c r="D970" s="36">
        <v>350110</v>
      </c>
      <c r="E970" s="6" t="s">
        <v>379</v>
      </c>
      <c r="F970" s="21" t="s">
        <v>5</v>
      </c>
      <c r="G970" s="21" t="s">
        <v>25</v>
      </c>
    </row>
    <row r="971" spans="1:7" s="8" customFormat="1">
      <c r="A971" s="13" t="str">
        <f t="shared" si="16"/>
        <v>350110.400030</v>
      </c>
      <c r="B971" s="9">
        <v>400030</v>
      </c>
      <c r="C971" s="10" t="s">
        <v>152</v>
      </c>
      <c r="D971" s="36">
        <v>350110</v>
      </c>
      <c r="E971" s="6" t="s">
        <v>379</v>
      </c>
      <c r="F971" s="21" t="s">
        <v>5</v>
      </c>
      <c r="G971" s="21" t="s">
        <v>25</v>
      </c>
    </row>
    <row r="972" spans="1:7" s="8" customFormat="1">
      <c r="A972" s="13" t="str">
        <f t="shared" si="16"/>
        <v>350110.400175</v>
      </c>
      <c r="B972" s="9">
        <v>400175</v>
      </c>
      <c r="C972" s="10" t="s">
        <v>141</v>
      </c>
      <c r="D972" s="36">
        <v>350110</v>
      </c>
      <c r="E972" s="6" t="s">
        <v>379</v>
      </c>
      <c r="F972" s="21" t="s">
        <v>5</v>
      </c>
      <c r="G972" s="21" t="s">
        <v>25</v>
      </c>
    </row>
    <row r="973" spans="1:7" s="8" customFormat="1">
      <c r="A973" s="13" t="str">
        <f t="shared" si="16"/>
        <v>350110.400176</v>
      </c>
      <c r="B973" s="9">
        <v>400176</v>
      </c>
      <c r="C973" s="10" t="s">
        <v>142</v>
      </c>
      <c r="D973" s="36">
        <v>350110</v>
      </c>
      <c r="E973" s="6" t="s">
        <v>379</v>
      </c>
      <c r="F973" s="21" t="s">
        <v>5</v>
      </c>
      <c r="G973" s="21" t="s">
        <v>25</v>
      </c>
    </row>
    <row r="974" spans="1:7" s="8" customFormat="1">
      <c r="A974" s="13" t="str">
        <f t="shared" si="16"/>
        <v>350110.400177</v>
      </c>
      <c r="B974" s="9">
        <v>400177</v>
      </c>
      <c r="C974" s="10" t="s">
        <v>145</v>
      </c>
      <c r="D974" s="36">
        <v>350110</v>
      </c>
      <c r="E974" s="6" t="s">
        <v>379</v>
      </c>
      <c r="F974" s="21" t="s">
        <v>5</v>
      </c>
      <c r="G974" s="21" t="s">
        <v>25</v>
      </c>
    </row>
    <row r="975" spans="1:7" s="8" customFormat="1">
      <c r="A975" s="13" t="str">
        <f t="shared" si="16"/>
        <v>350110.400178</v>
      </c>
      <c r="B975" s="9">
        <v>400178</v>
      </c>
      <c r="C975" s="10" t="s">
        <v>153</v>
      </c>
      <c r="D975" s="36">
        <v>350110</v>
      </c>
      <c r="E975" s="6" t="s">
        <v>379</v>
      </c>
      <c r="F975" s="21" t="s">
        <v>5</v>
      </c>
      <c r="G975" s="21" t="s">
        <v>25</v>
      </c>
    </row>
    <row r="976" spans="1:7" s="8" customFormat="1">
      <c r="A976" s="13" t="str">
        <f t="shared" si="16"/>
        <v>350110.400179</v>
      </c>
      <c r="B976" s="9">
        <v>400179</v>
      </c>
      <c r="C976" s="10" t="s">
        <v>155</v>
      </c>
      <c r="D976" s="36">
        <v>350110</v>
      </c>
      <c r="E976" s="6" t="s">
        <v>379</v>
      </c>
      <c r="F976" s="21" t="s">
        <v>5</v>
      </c>
      <c r="G976" s="21" t="s">
        <v>25</v>
      </c>
    </row>
    <row r="977" spans="1:7" s="8" customFormat="1">
      <c r="A977" s="13" t="str">
        <f t="shared" si="16"/>
        <v>350110.400180</v>
      </c>
      <c r="B977" s="13">
        <v>400180</v>
      </c>
      <c r="C977" s="14" t="s">
        <v>154</v>
      </c>
      <c r="D977" s="36">
        <v>350110</v>
      </c>
      <c r="E977" s="6" t="s">
        <v>379</v>
      </c>
      <c r="F977" s="21" t="s">
        <v>5</v>
      </c>
      <c r="G977" s="21" t="s">
        <v>25</v>
      </c>
    </row>
    <row r="978" spans="1:7" s="8" customFormat="1">
      <c r="A978" s="13" t="str">
        <f t="shared" si="16"/>
        <v>350110.400202</v>
      </c>
      <c r="B978" s="9">
        <v>400202</v>
      </c>
      <c r="C978" s="10" t="s">
        <v>136</v>
      </c>
      <c r="D978" s="36">
        <v>350110</v>
      </c>
      <c r="E978" s="6" t="s">
        <v>379</v>
      </c>
      <c r="F978" s="21" t="s">
        <v>5</v>
      </c>
      <c r="G978" s="21" t="s">
        <v>25</v>
      </c>
    </row>
    <row r="979" spans="1:7" s="8" customFormat="1">
      <c r="A979" s="13" t="str">
        <f t="shared" si="16"/>
        <v>350110.400203</v>
      </c>
      <c r="B979" s="9">
        <v>400203</v>
      </c>
      <c r="C979" s="10" t="s">
        <v>137</v>
      </c>
      <c r="D979" s="36">
        <v>350110</v>
      </c>
      <c r="E979" s="6" t="s">
        <v>379</v>
      </c>
      <c r="F979" s="21" t="s">
        <v>5</v>
      </c>
      <c r="G979" s="21" t="s">
        <v>25</v>
      </c>
    </row>
    <row r="980" spans="1:7" s="8" customFormat="1">
      <c r="A980" s="13" t="str">
        <f t="shared" si="16"/>
        <v>350110.400214</v>
      </c>
      <c r="B980" s="9">
        <v>400214</v>
      </c>
      <c r="C980" s="10" t="s">
        <v>146</v>
      </c>
      <c r="D980" s="36">
        <v>350110</v>
      </c>
      <c r="E980" s="6" t="s">
        <v>379</v>
      </c>
      <c r="F980" s="21" t="s">
        <v>5</v>
      </c>
      <c r="G980" s="21" t="s">
        <v>25</v>
      </c>
    </row>
    <row r="981" spans="1:7" s="8" customFormat="1">
      <c r="A981" s="13" t="str">
        <f t="shared" si="16"/>
        <v>350110.400219</v>
      </c>
      <c r="B981" s="9">
        <v>400219</v>
      </c>
      <c r="C981" s="10" t="s">
        <v>138</v>
      </c>
      <c r="D981" s="36">
        <v>350110</v>
      </c>
      <c r="E981" s="6" t="s">
        <v>379</v>
      </c>
      <c r="F981" s="21" t="s">
        <v>5</v>
      </c>
      <c r="G981" s="21" t="s">
        <v>25</v>
      </c>
    </row>
    <row r="982" spans="1:7" s="8" customFormat="1">
      <c r="A982" s="13" t="str">
        <f t="shared" si="16"/>
        <v>350110.400220</v>
      </c>
      <c r="B982" s="9">
        <v>400220</v>
      </c>
      <c r="C982" s="10" t="s">
        <v>139</v>
      </c>
      <c r="D982" s="36">
        <v>350110</v>
      </c>
      <c r="E982" s="6" t="s">
        <v>379</v>
      </c>
      <c r="F982" s="21" t="s">
        <v>5</v>
      </c>
      <c r="G982" s="21" t="s">
        <v>25</v>
      </c>
    </row>
    <row r="983" spans="1:7" s="8" customFormat="1">
      <c r="A983" s="13" t="str">
        <f t="shared" si="16"/>
        <v>350110.400221</v>
      </c>
      <c r="B983" s="9">
        <v>400221</v>
      </c>
      <c r="C983" s="10" t="s">
        <v>140</v>
      </c>
      <c r="D983" s="36">
        <v>350110</v>
      </c>
      <c r="E983" s="6" t="s">
        <v>379</v>
      </c>
      <c r="F983" s="21" t="s">
        <v>5</v>
      </c>
      <c r="G983" s="21" t="s">
        <v>25</v>
      </c>
    </row>
    <row r="984" spans="1:7" s="8" customFormat="1">
      <c r="A984" s="13" t="str">
        <f t="shared" ref="A984:A1018" si="17">CONCATENATE(D984,".",B984)</f>
        <v>350210.400003</v>
      </c>
      <c r="B984" s="11">
        <v>400003</v>
      </c>
      <c r="C984" s="12" t="s">
        <v>83</v>
      </c>
      <c r="D984" s="36">
        <v>350210</v>
      </c>
      <c r="E984" s="6" t="s">
        <v>379</v>
      </c>
      <c r="F984" s="21" t="s">
        <v>5</v>
      </c>
      <c r="G984" s="21" t="s">
        <v>25</v>
      </c>
    </row>
    <row r="985" spans="1:7" s="8" customFormat="1">
      <c r="A985" s="13" t="str">
        <f t="shared" si="17"/>
        <v>350210.400004</v>
      </c>
      <c r="B985" s="9">
        <v>400004</v>
      </c>
      <c r="C985" s="10" t="s">
        <v>128</v>
      </c>
      <c r="D985" s="36">
        <v>350210</v>
      </c>
      <c r="E985" s="6" t="s">
        <v>379</v>
      </c>
      <c r="F985" s="21" t="s">
        <v>5</v>
      </c>
      <c r="G985" s="21" t="s">
        <v>25</v>
      </c>
    </row>
    <row r="986" spans="1:7" s="8" customFormat="1">
      <c r="A986" s="13" t="str">
        <f t="shared" si="17"/>
        <v>350210.400005</v>
      </c>
      <c r="B986" s="9">
        <v>400005</v>
      </c>
      <c r="C986" s="10" t="s">
        <v>129</v>
      </c>
      <c r="D986" s="36">
        <v>350210</v>
      </c>
      <c r="E986" s="6" t="s">
        <v>379</v>
      </c>
      <c r="F986" s="21" t="s">
        <v>5</v>
      </c>
      <c r="G986" s="21" t="s">
        <v>25</v>
      </c>
    </row>
    <row r="987" spans="1:7" s="8" customFormat="1">
      <c r="A987" s="13" t="str">
        <f t="shared" si="17"/>
        <v>350210.400006</v>
      </c>
      <c r="B987" s="9">
        <v>400006</v>
      </c>
      <c r="C987" s="10" t="s">
        <v>130</v>
      </c>
      <c r="D987" s="36">
        <v>350210</v>
      </c>
      <c r="E987" s="6" t="s">
        <v>379</v>
      </c>
      <c r="F987" s="21" t="s">
        <v>5</v>
      </c>
      <c r="G987" s="21" t="s">
        <v>25</v>
      </c>
    </row>
    <row r="988" spans="1:7" s="8" customFormat="1">
      <c r="A988" s="13" t="str">
        <f t="shared" si="17"/>
        <v>350210.400007</v>
      </c>
      <c r="B988" s="9">
        <v>400007</v>
      </c>
      <c r="C988" s="10" t="s">
        <v>131</v>
      </c>
      <c r="D988" s="36">
        <v>350210</v>
      </c>
      <c r="E988" s="6" t="s">
        <v>379</v>
      </c>
      <c r="F988" s="21" t="s">
        <v>5</v>
      </c>
      <c r="G988" s="21" t="s">
        <v>25</v>
      </c>
    </row>
    <row r="989" spans="1:7" s="8" customFormat="1">
      <c r="A989" s="13" t="str">
        <f t="shared" si="17"/>
        <v>350210.400010</v>
      </c>
      <c r="B989" s="9">
        <v>400010</v>
      </c>
      <c r="C989" s="10" t="s">
        <v>132</v>
      </c>
      <c r="D989" s="36">
        <v>350210</v>
      </c>
      <c r="E989" s="6" t="s">
        <v>379</v>
      </c>
      <c r="F989" s="21" t="s">
        <v>5</v>
      </c>
      <c r="G989" s="21" t="s">
        <v>25</v>
      </c>
    </row>
    <row r="990" spans="1:7" s="8" customFormat="1">
      <c r="A990" s="13" t="str">
        <f t="shared" si="17"/>
        <v>350210.400011</v>
      </c>
      <c r="B990" s="9">
        <v>400011</v>
      </c>
      <c r="C990" s="10" t="s">
        <v>133</v>
      </c>
      <c r="D990" s="36">
        <v>350210</v>
      </c>
      <c r="E990" s="6" t="s">
        <v>379</v>
      </c>
      <c r="F990" s="21" t="s">
        <v>5</v>
      </c>
      <c r="G990" s="21" t="s">
        <v>25</v>
      </c>
    </row>
    <row r="991" spans="1:7" s="8" customFormat="1">
      <c r="A991" s="13" t="str">
        <f t="shared" si="17"/>
        <v>350210.400012</v>
      </c>
      <c r="B991" s="9">
        <v>400012</v>
      </c>
      <c r="C991" s="10" t="s">
        <v>134</v>
      </c>
      <c r="D991" s="36">
        <v>350210</v>
      </c>
      <c r="E991" s="6" t="s">
        <v>379</v>
      </c>
      <c r="F991" s="21" t="s">
        <v>5</v>
      </c>
      <c r="G991" s="21" t="s">
        <v>25</v>
      </c>
    </row>
    <row r="992" spans="1:7" s="8" customFormat="1">
      <c r="A992" s="13" t="str">
        <f t="shared" si="17"/>
        <v>350210.400013</v>
      </c>
      <c r="B992" s="9">
        <v>400013</v>
      </c>
      <c r="C992" s="10" t="s">
        <v>135</v>
      </c>
      <c r="D992" s="36">
        <v>350210</v>
      </c>
      <c r="E992" s="6" t="s">
        <v>379</v>
      </c>
      <c r="F992" s="21" t="s">
        <v>5</v>
      </c>
      <c r="G992" s="21" t="s">
        <v>25</v>
      </c>
    </row>
    <row r="993" spans="1:7" s="8" customFormat="1">
      <c r="A993" s="13" t="str">
        <f t="shared" si="17"/>
        <v>350210.400014</v>
      </c>
      <c r="B993" s="9">
        <v>400014</v>
      </c>
      <c r="C993" s="10" t="s">
        <v>84</v>
      </c>
      <c r="D993" s="36">
        <v>350210</v>
      </c>
      <c r="E993" s="6" t="s">
        <v>379</v>
      </c>
      <c r="F993" s="21" t="s">
        <v>5</v>
      </c>
      <c r="G993" s="21" t="s">
        <v>25</v>
      </c>
    </row>
    <row r="994" spans="1:7" s="8" customFormat="1">
      <c r="A994" s="13" t="str">
        <f t="shared" si="17"/>
        <v>350210.400015</v>
      </c>
      <c r="B994" s="9">
        <v>400015</v>
      </c>
      <c r="C994" s="10" t="s">
        <v>85</v>
      </c>
      <c r="D994" s="36">
        <v>350210</v>
      </c>
      <c r="E994" s="6" t="s">
        <v>379</v>
      </c>
      <c r="F994" s="21" t="s">
        <v>5</v>
      </c>
      <c r="G994" s="21" t="s">
        <v>25</v>
      </c>
    </row>
    <row r="995" spans="1:7" s="8" customFormat="1">
      <c r="A995" s="13" t="str">
        <f t="shared" si="17"/>
        <v>350210.400016</v>
      </c>
      <c r="B995" s="9">
        <v>400016</v>
      </c>
      <c r="C995" s="10" t="s">
        <v>86</v>
      </c>
      <c r="D995" s="36">
        <v>350210</v>
      </c>
      <c r="E995" s="6" t="s">
        <v>379</v>
      </c>
      <c r="F995" s="21" t="s">
        <v>5</v>
      </c>
      <c r="G995" s="21" t="s">
        <v>25</v>
      </c>
    </row>
    <row r="996" spans="1:7" s="8" customFormat="1">
      <c r="A996" s="13" t="str">
        <f t="shared" si="17"/>
        <v>350210.400017</v>
      </c>
      <c r="B996" s="9">
        <v>400017</v>
      </c>
      <c r="C996" s="10" t="s">
        <v>87</v>
      </c>
      <c r="D996" s="36">
        <v>350210</v>
      </c>
      <c r="E996" s="6" t="s">
        <v>379</v>
      </c>
      <c r="F996" s="21" t="s">
        <v>5</v>
      </c>
      <c r="G996" s="21" t="s">
        <v>25</v>
      </c>
    </row>
    <row r="997" spans="1:7" s="8" customFormat="1">
      <c r="A997" s="13" t="str">
        <f t="shared" si="17"/>
        <v>350210.400020</v>
      </c>
      <c r="B997" s="9">
        <v>400020</v>
      </c>
      <c r="C997" s="10" t="s">
        <v>88</v>
      </c>
      <c r="D997" s="36">
        <v>350210</v>
      </c>
      <c r="E997" s="6" t="s">
        <v>379</v>
      </c>
      <c r="F997" s="21" t="s">
        <v>5</v>
      </c>
      <c r="G997" s="21" t="s">
        <v>25</v>
      </c>
    </row>
    <row r="998" spans="1:7" s="8" customFormat="1">
      <c r="A998" s="13" t="str">
        <f t="shared" si="17"/>
        <v>350210.400021</v>
      </c>
      <c r="B998" s="9">
        <v>400021</v>
      </c>
      <c r="C998" s="10" t="s">
        <v>89</v>
      </c>
      <c r="D998" s="36">
        <v>350210</v>
      </c>
      <c r="E998" s="6" t="s">
        <v>379</v>
      </c>
      <c r="F998" s="21" t="s">
        <v>5</v>
      </c>
      <c r="G998" s="21" t="s">
        <v>25</v>
      </c>
    </row>
    <row r="999" spans="1:7" s="8" customFormat="1">
      <c r="A999" s="13" t="str">
        <f t="shared" si="17"/>
        <v>350210.400022</v>
      </c>
      <c r="B999" s="9">
        <v>400022</v>
      </c>
      <c r="C999" s="10" t="s">
        <v>143</v>
      </c>
      <c r="D999" s="36">
        <v>350210</v>
      </c>
      <c r="E999" s="6" t="s">
        <v>379</v>
      </c>
      <c r="F999" s="21" t="s">
        <v>5</v>
      </c>
      <c r="G999" s="21" t="s">
        <v>25</v>
      </c>
    </row>
    <row r="1000" spans="1:7" s="8" customFormat="1">
      <c r="A1000" s="13" t="str">
        <f t="shared" si="17"/>
        <v>350210.400024</v>
      </c>
      <c r="B1000" s="9">
        <v>400024</v>
      </c>
      <c r="C1000" s="10" t="s">
        <v>144</v>
      </c>
      <c r="D1000" s="36">
        <v>350210</v>
      </c>
      <c r="E1000" s="6" t="s">
        <v>379</v>
      </c>
      <c r="F1000" s="21" t="s">
        <v>5</v>
      </c>
      <c r="G1000" s="21" t="s">
        <v>25</v>
      </c>
    </row>
    <row r="1001" spans="1:7" s="8" customFormat="1">
      <c r="A1001" s="13" t="str">
        <f t="shared" si="17"/>
        <v>350210.400025</v>
      </c>
      <c r="B1001" s="9">
        <v>400025</v>
      </c>
      <c r="C1001" s="10" t="s">
        <v>147</v>
      </c>
      <c r="D1001" s="36">
        <v>350210</v>
      </c>
      <c r="E1001" s="6" t="s">
        <v>379</v>
      </c>
      <c r="F1001" s="21" t="s">
        <v>5</v>
      </c>
      <c r="G1001" s="21" t="s">
        <v>25</v>
      </c>
    </row>
    <row r="1002" spans="1:7" s="8" customFormat="1">
      <c r="A1002" s="13" t="str">
        <f t="shared" si="17"/>
        <v>350210.400026</v>
      </c>
      <c r="B1002" s="9">
        <v>400026</v>
      </c>
      <c r="C1002" s="10" t="s">
        <v>148</v>
      </c>
      <c r="D1002" s="36">
        <v>350210</v>
      </c>
      <c r="E1002" s="6" t="s">
        <v>379</v>
      </c>
      <c r="F1002" s="21" t="s">
        <v>5</v>
      </c>
      <c r="G1002" s="21" t="s">
        <v>25</v>
      </c>
    </row>
    <row r="1003" spans="1:7" s="8" customFormat="1">
      <c r="A1003" s="13" t="str">
        <f t="shared" si="17"/>
        <v>350210.400027</v>
      </c>
      <c r="B1003" s="9">
        <v>400027</v>
      </c>
      <c r="C1003" s="10" t="s">
        <v>149</v>
      </c>
      <c r="D1003" s="36">
        <v>350210</v>
      </c>
      <c r="E1003" s="6" t="s">
        <v>379</v>
      </c>
      <c r="F1003" s="21" t="s">
        <v>5</v>
      </c>
      <c r="G1003" s="21" t="s">
        <v>25</v>
      </c>
    </row>
    <row r="1004" spans="1:7" s="8" customFormat="1">
      <c r="A1004" s="13" t="str">
        <f t="shared" si="17"/>
        <v>350210.400028</v>
      </c>
      <c r="B1004" s="9">
        <v>400028</v>
      </c>
      <c r="C1004" s="10" t="s">
        <v>150</v>
      </c>
      <c r="D1004" s="36">
        <v>350210</v>
      </c>
      <c r="E1004" s="6" t="s">
        <v>379</v>
      </c>
      <c r="F1004" s="21" t="s">
        <v>5</v>
      </c>
      <c r="G1004" s="21" t="s">
        <v>25</v>
      </c>
    </row>
    <row r="1005" spans="1:7" s="8" customFormat="1">
      <c r="A1005" s="13" t="str">
        <f t="shared" si="17"/>
        <v>350210.400029</v>
      </c>
      <c r="B1005" s="9">
        <v>400029</v>
      </c>
      <c r="C1005" s="10" t="s">
        <v>151</v>
      </c>
      <c r="D1005" s="36">
        <v>350210</v>
      </c>
      <c r="E1005" s="6" t="s">
        <v>379</v>
      </c>
      <c r="F1005" s="21" t="s">
        <v>5</v>
      </c>
      <c r="G1005" s="21" t="s">
        <v>25</v>
      </c>
    </row>
    <row r="1006" spans="1:7" s="8" customFormat="1">
      <c r="A1006" s="13" t="str">
        <f t="shared" si="17"/>
        <v>350210.400030</v>
      </c>
      <c r="B1006" s="9">
        <v>400030</v>
      </c>
      <c r="C1006" s="10" t="s">
        <v>152</v>
      </c>
      <c r="D1006" s="36">
        <v>350210</v>
      </c>
      <c r="E1006" s="6" t="s">
        <v>379</v>
      </c>
      <c r="F1006" s="21" t="s">
        <v>5</v>
      </c>
      <c r="G1006" s="21" t="s">
        <v>25</v>
      </c>
    </row>
    <row r="1007" spans="1:7" s="8" customFormat="1">
      <c r="A1007" s="13" t="str">
        <f t="shared" si="17"/>
        <v>350210.400175</v>
      </c>
      <c r="B1007" s="9">
        <v>400175</v>
      </c>
      <c r="C1007" s="10" t="s">
        <v>141</v>
      </c>
      <c r="D1007" s="36">
        <v>350210</v>
      </c>
      <c r="E1007" s="6" t="s">
        <v>379</v>
      </c>
      <c r="F1007" s="21" t="s">
        <v>5</v>
      </c>
      <c r="G1007" s="21" t="s">
        <v>25</v>
      </c>
    </row>
    <row r="1008" spans="1:7" s="8" customFormat="1">
      <c r="A1008" s="13" t="str">
        <f t="shared" si="17"/>
        <v>350210.400176</v>
      </c>
      <c r="B1008" s="9">
        <v>400176</v>
      </c>
      <c r="C1008" s="10" t="s">
        <v>142</v>
      </c>
      <c r="D1008" s="36">
        <v>350210</v>
      </c>
      <c r="E1008" s="6" t="s">
        <v>379</v>
      </c>
      <c r="F1008" s="21" t="s">
        <v>5</v>
      </c>
      <c r="G1008" s="21" t="s">
        <v>25</v>
      </c>
    </row>
    <row r="1009" spans="1:7" s="8" customFormat="1">
      <c r="A1009" s="13" t="str">
        <f t="shared" si="17"/>
        <v>350210.400177</v>
      </c>
      <c r="B1009" s="9">
        <v>400177</v>
      </c>
      <c r="C1009" s="10" t="s">
        <v>145</v>
      </c>
      <c r="D1009" s="36">
        <v>350210</v>
      </c>
      <c r="E1009" s="6" t="s">
        <v>379</v>
      </c>
      <c r="F1009" s="21" t="s">
        <v>5</v>
      </c>
      <c r="G1009" s="21" t="s">
        <v>25</v>
      </c>
    </row>
    <row r="1010" spans="1:7" s="8" customFormat="1">
      <c r="A1010" s="13" t="str">
        <f t="shared" si="17"/>
        <v>350210.400178</v>
      </c>
      <c r="B1010" s="9">
        <v>400178</v>
      </c>
      <c r="C1010" s="10" t="s">
        <v>153</v>
      </c>
      <c r="D1010" s="36">
        <v>350210</v>
      </c>
      <c r="E1010" s="6" t="s">
        <v>379</v>
      </c>
      <c r="F1010" s="21" t="s">
        <v>5</v>
      </c>
      <c r="G1010" s="21" t="s">
        <v>25</v>
      </c>
    </row>
    <row r="1011" spans="1:7" s="8" customFormat="1">
      <c r="A1011" s="13" t="str">
        <f t="shared" si="17"/>
        <v>350210.400179</v>
      </c>
      <c r="B1011" s="9">
        <v>400179</v>
      </c>
      <c r="C1011" s="10" t="s">
        <v>155</v>
      </c>
      <c r="D1011" s="36">
        <v>350210</v>
      </c>
      <c r="E1011" s="6" t="s">
        <v>379</v>
      </c>
      <c r="F1011" s="21" t="s">
        <v>5</v>
      </c>
      <c r="G1011" s="21" t="s">
        <v>25</v>
      </c>
    </row>
    <row r="1012" spans="1:7" s="8" customFormat="1">
      <c r="A1012" s="13" t="str">
        <f t="shared" si="17"/>
        <v>350210.400180</v>
      </c>
      <c r="B1012" s="13">
        <v>400180</v>
      </c>
      <c r="C1012" s="14" t="s">
        <v>154</v>
      </c>
      <c r="D1012" s="36">
        <v>350210</v>
      </c>
      <c r="E1012" s="6" t="s">
        <v>379</v>
      </c>
      <c r="F1012" s="21" t="s">
        <v>5</v>
      </c>
      <c r="G1012" s="21" t="s">
        <v>25</v>
      </c>
    </row>
    <row r="1013" spans="1:7" s="8" customFormat="1">
      <c r="A1013" s="13" t="str">
        <f t="shared" si="17"/>
        <v>350210.400202</v>
      </c>
      <c r="B1013" s="9">
        <v>400202</v>
      </c>
      <c r="C1013" s="10" t="s">
        <v>136</v>
      </c>
      <c r="D1013" s="36">
        <v>350210</v>
      </c>
      <c r="E1013" s="6" t="s">
        <v>379</v>
      </c>
      <c r="F1013" s="21" t="s">
        <v>5</v>
      </c>
      <c r="G1013" s="21" t="s">
        <v>25</v>
      </c>
    </row>
    <row r="1014" spans="1:7" s="8" customFormat="1">
      <c r="A1014" s="13" t="str">
        <f t="shared" si="17"/>
        <v>350210.400203</v>
      </c>
      <c r="B1014" s="9">
        <v>400203</v>
      </c>
      <c r="C1014" s="10" t="s">
        <v>137</v>
      </c>
      <c r="D1014" s="36">
        <v>350210</v>
      </c>
      <c r="E1014" s="6" t="s">
        <v>379</v>
      </c>
      <c r="F1014" s="21" t="s">
        <v>5</v>
      </c>
      <c r="G1014" s="21" t="s">
        <v>25</v>
      </c>
    </row>
    <row r="1015" spans="1:7" s="8" customFormat="1">
      <c r="A1015" s="13" t="str">
        <f t="shared" si="17"/>
        <v>350210.400214</v>
      </c>
      <c r="B1015" s="9">
        <v>400214</v>
      </c>
      <c r="C1015" s="10" t="s">
        <v>146</v>
      </c>
      <c r="D1015" s="36">
        <v>350210</v>
      </c>
      <c r="E1015" s="6" t="s">
        <v>379</v>
      </c>
      <c r="F1015" s="21" t="s">
        <v>5</v>
      </c>
      <c r="G1015" s="21" t="s">
        <v>25</v>
      </c>
    </row>
    <row r="1016" spans="1:7" s="8" customFormat="1">
      <c r="A1016" s="13" t="str">
        <f t="shared" si="17"/>
        <v>350210.400219</v>
      </c>
      <c r="B1016" s="9">
        <v>400219</v>
      </c>
      <c r="C1016" s="10" t="s">
        <v>138</v>
      </c>
      <c r="D1016" s="36">
        <v>350210</v>
      </c>
      <c r="E1016" s="6" t="s">
        <v>379</v>
      </c>
      <c r="F1016" s="21" t="s">
        <v>5</v>
      </c>
      <c r="G1016" s="21" t="s">
        <v>25</v>
      </c>
    </row>
    <row r="1017" spans="1:7" s="8" customFormat="1">
      <c r="A1017" s="13" t="str">
        <f t="shared" si="17"/>
        <v>350210.400220</v>
      </c>
      <c r="B1017" s="9">
        <v>400220</v>
      </c>
      <c r="C1017" s="10" t="s">
        <v>139</v>
      </c>
      <c r="D1017" s="36">
        <v>350210</v>
      </c>
      <c r="E1017" s="6" t="s">
        <v>379</v>
      </c>
      <c r="F1017" s="21" t="s">
        <v>5</v>
      </c>
      <c r="G1017" s="21" t="s">
        <v>25</v>
      </c>
    </row>
    <row r="1018" spans="1:7" s="8" customFormat="1">
      <c r="A1018" s="13" t="str">
        <f t="shared" si="17"/>
        <v>350210.400221</v>
      </c>
      <c r="B1018" s="9">
        <v>400221</v>
      </c>
      <c r="C1018" s="10" t="s">
        <v>140</v>
      </c>
      <c r="D1018" s="36">
        <v>350210</v>
      </c>
      <c r="E1018" s="6" t="s">
        <v>379</v>
      </c>
      <c r="F1018" s="21" t="s">
        <v>5</v>
      </c>
      <c r="G1018" s="21" t="s">
        <v>25</v>
      </c>
    </row>
    <row r="1019" spans="1:7" s="8" customFormat="1">
      <c r="A1019" s="13" t="str">
        <f t="shared" ref="A1019:A1053" si="18">CONCATENATE(D1019,".",B1019)</f>
        <v>350310.400003</v>
      </c>
      <c r="B1019" s="11">
        <v>400003</v>
      </c>
      <c r="C1019" s="12" t="s">
        <v>83</v>
      </c>
      <c r="D1019" s="36">
        <v>350310</v>
      </c>
      <c r="E1019" s="6" t="s">
        <v>379</v>
      </c>
      <c r="F1019" s="21" t="s">
        <v>5</v>
      </c>
      <c r="G1019" s="21" t="s">
        <v>25</v>
      </c>
    </row>
    <row r="1020" spans="1:7" s="8" customFormat="1">
      <c r="A1020" s="13" t="str">
        <f t="shared" si="18"/>
        <v>350310.400004</v>
      </c>
      <c r="B1020" s="9">
        <v>400004</v>
      </c>
      <c r="C1020" s="10" t="s">
        <v>128</v>
      </c>
      <c r="D1020" s="36">
        <v>350310</v>
      </c>
      <c r="E1020" s="6" t="s">
        <v>379</v>
      </c>
      <c r="F1020" s="21" t="s">
        <v>5</v>
      </c>
      <c r="G1020" s="21" t="s">
        <v>25</v>
      </c>
    </row>
    <row r="1021" spans="1:7" s="8" customFormat="1">
      <c r="A1021" s="13" t="str">
        <f t="shared" si="18"/>
        <v>350310.400005</v>
      </c>
      <c r="B1021" s="9">
        <v>400005</v>
      </c>
      <c r="C1021" s="10" t="s">
        <v>129</v>
      </c>
      <c r="D1021" s="36">
        <v>350310</v>
      </c>
      <c r="E1021" s="6" t="s">
        <v>379</v>
      </c>
      <c r="F1021" s="21" t="s">
        <v>5</v>
      </c>
      <c r="G1021" s="21" t="s">
        <v>25</v>
      </c>
    </row>
    <row r="1022" spans="1:7" s="8" customFormat="1">
      <c r="A1022" s="13" t="str">
        <f t="shared" si="18"/>
        <v>350310.400006</v>
      </c>
      <c r="B1022" s="9">
        <v>400006</v>
      </c>
      <c r="C1022" s="10" t="s">
        <v>130</v>
      </c>
      <c r="D1022" s="36">
        <v>350310</v>
      </c>
      <c r="E1022" s="6" t="s">
        <v>379</v>
      </c>
      <c r="F1022" s="21" t="s">
        <v>5</v>
      </c>
      <c r="G1022" s="21" t="s">
        <v>25</v>
      </c>
    </row>
    <row r="1023" spans="1:7" s="8" customFormat="1">
      <c r="A1023" s="13" t="str">
        <f t="shared" si="18"/>
        <v>350310.400007</v>
      </c>
      <c r="B1023" s="9">
        <v>400007</v>
      </c>
      <c r="C1023" s="10" t="s">
        <v>131</v>
      </c>
      <c r="D1023" s="36">
        <v>350310</v>
      </c>
      <c r="E1023" s="6" t="s">
        <v>379</v>
      </c>
      <c r="F1023" s="21" t="s">
        <v>5</v>
      </c>
      <c r="G1023" s="21" t="s">
        <v>25</v>
      </c>
    </row>
    <row r="1024" spans="1:7" s="8" customFormat="1">
      <c r="A1024" s="13" t="str">
        <f t="shared" si="18"/>
        <v>350310.400010</v>
      </c>
      <c r="B1024" s="9">
        <v>400010</v>
      </c>
      <c r="C1024" s="10" t="s">
        <v>132</v>
      </c>
      <c r="D1024" s="36">
        <v>350310</v>
      </c>
      <c r="E1024" s="6" t="s">
        <v>379</v>
      </c>
      <c r="F1024" s="21" t="s">
        <v>5</v>
      </c>
      <c r="G1024" s="21" t="s">
        <v>25</v>
      </c>
    </row>
    <row r="1025" spans="1:7" s="8" customFormat="1">
      <c r="A1025" s="13" t="str">
        <f t="shared" si="18"/>
        <v>350310.400011</v>
      </c>
      <c r="B1025" s="9">
        <v>400011</v>
      </c>
      <c r="C1025" s="10" t="s">
        <v>133</v>
      </c>
      <c r="D1025" s="36">
        <v>350310</v>
      </c>
      <c r="E1025" s="6" t="s">
        <v>379</v>
      </c>
      <c r="F1025" s="21" t="s">
        <v>5</v>
      </c>
      <c r="G1025" s="21" t="s">
        <v>25</v>
      </c>
    </row>
    <row r="1026" spans="1:7" s="8" customFormat="1">
      <c r="A1026" s="13" t="str">
        <f t="shared" si="18"/>
        <v>350310.400012</v>
      </c>
      <c r="B1026" s="9">
        <v>400012</v>
      </c>
      <c r="C1026" s="10" t="s">
        <v>134</v>
      </c>
      <c r="D1026" s="36">
        <v>350310</v>
      </c>
      <c r="E1026" s="6" t="s">
        <v>379</v>
      </c>
      <c r="F1026" s="21" t="s">
        <v>5</v>
      </c>
      <c r="G1026" s="21" t="s">
        <v>25</v>
      </c>
    </row>
    <row r="1027" spans="1:7" s="8" customFormat="1">
      <c r="A1027" s="13" t="str">
        <f t="shared" si="18"/>
        <v>350310.400013</v>
      </c>
      <c r="B1027" s="9">
        <v>400013</v>
      </c>
      <c r="C1027" s="10" t="s">
        <v>135</v>
      </c>
      <c r="D1027" s="36">
        <v>350310</v>
      </c>
      <c r="E1027" s="6" t="s">
        <v>379</v>
      </c>
      <c r="F1027" s="21" t="s">
        <v>5</v>
      </c>
      <c r="G1027" s="21" t="s">
        <v>25</v>
      </c>
    </row>
    <row r="1028" spans="1:7" s="8" customFormat="1">
      <c r="A1028" s="13" t="str">
        <f t="shared" si="18"/>
        <v>350310.400014</v>
      </c>
      <c r="B1028" s="9">
        <v>400014</v>
      </c>
      <c r="C1028" s="10" t="s">
        <v>84</v>
      </c>
      <c r="D1028" s="36">
        <v>350310</v>
      </c>
      <c r="E1028" s="6" t="s">
        <v>379</v>
      </c>
      <c r="F1028" s="21" t="s">
        <v>5</v>
      </c>
      <c r="G1028" s="21" t="s">
        <v>25</v>
      </c>
    </row>
    <row r="1029" spans="1:7" s="8" customFormat="1">
      <c r="A1029" s="13" t="str">
        <f t="shared" si="18"/>
        <v>350310.400015</v>
      </c>
      <c r="B1029" s="9">
        <v>400015</v>
      </c>
      <c r="C1029" s="10" t="s">
        <v>85</v>
      </c>
      <c r="D1029" s="36">
        <v>350310</v>
      </c>
      <c r="E1029" s="6" t="s">
        <v>379</v>
      </c>
      <c r="F1029" s="21" t="s">
        <v>5</v>
      </c>
      <c r="G1029" s="21" t="s">
        <v>25</v>
      </c>
    </row>
    <row r="1030" spans="1:7" s="8" customFormat="1">
      <c r="A1030" s="13" t="str">
        <f t="shared" si="18"/>
        <v>350310.400016</v>
      </c>
      <c r="B1030" s="9">
        <v>400016</v>
      </c>
      <c r="C1030" s="10" t="s">
        <v>86</v>
      </c>
      <c r="D1030" s="36">
        <v>350310</v>
      </c>
      <c r="E1030" s="6" t="s">
        <v>379</v>
      </c>
      <c r="F1030" s="21" t="s">
        <v>5</v>
      </c>
      <c r="G1030" s="21" t="s">
        <v>25</v>
      </c>
    </row>
    <row r="1031" spans="1:7" s="8" customFormat="1">
      <c r="A1031" s="13" t="str">
        <f t="shared" si="18"/>
        <v>350310.400017</v>
      </c>
      <c r="B1031" s="9">
        <v>400017</v>
      </c>
      <c r="C1031" s="10" t="s">
        <v>87</v>
      </c>
      <c r="D1031" s="36">
        <v>350310</v>
      </c>
      <c r="E1031" s="6" t="s">
        <v>379</v>
      </c>
      <c r="F1031" s="21" t="s">
        <v>5</v>
      </c>
      <c r="G1031" s="21" t="s">
        <v>25</v>
      </c>
    </row>
    <row r="1032" spans="1:7" s="8" customFormat="1">
      <c r="A1032" s="13" t="str">
        <f t="shared" si="18"/>
        <v>350310.400020</v>
      </c>
      <c r="B1032" s="9">
        <v>400020</v>
      </c>
      <c r="C1032" s="10" t="s">
        <v>88</v>
      </c>
      <c r="D1032" s="36">
        <v>350310</v>
      </c>
      <c r="E1032" s="6" t="s">
        <v>379</v>
      </c>
      <c r="F1032" s="21" t="s">
        <v>5</v>
      </c>
      <c r="G1032" s="21" t="s">
        <v>25</v>
      </c>
    </row>
    <row r="1033" spans="1:7" s="8" customFormat="1">
      <c r="A1033" s="13" t="str">
        <f t="shared" si="18"/>
        <v>350310.400021</v>
      </c>
      <c r="B1033" s="9">
        <v>400021</v>
      </c>
      <c r="C1033" s="10" t="s">
        <v>89</v>
      </c>
      <c r="D1033" s="36">
        <v>350310</v>
      </c>
      <c r="E1033" s="6" t="s">
        <v>379</v>
      </c>
      <c r="F1033" s="21" t="s">
        <v>5</v>
      </c>
      <c r="G1033" s="21" t="s">
        <v>25</v>
      </c>
    </row>
    <row r="1034" spans="1:7" s="8" customFormat="1">
      <c r="A1034" s="13" t="str">
        <f t="shared" si="18"/>
        <v>350310.400022</v>
      </c>
      <c r="B1034" s="9">
        <v>400022</v>
      </c>
      <c r="C1034" s="10" t="s">
        <v>143</v>
      </c>
      <c r="D1034" s="36">
        <v>350310</v>
      </c>
      <c r="E1034" s="6" t="s">
        <v>379</v>
      </c>
      <c r="F1034" s="21" t="s">
        <v>5</v>
      </c>
      <c r="G1034" s="21" t="s">
        <v>25</v>
      </c>
    </row>
    <row r="1035" spans="1:7" s="8" customFormat="1">
      <c r="A1035" s="13" t="str">
        <f t="shared" si="18"/>
        <v>350310.400024</v>
      </c>
      <c r="B1035" s="9">
        <v>400024</v>
      </c>
      <c r="C1035" s="10" t="s">
        <v>144</v>
      </c>
      <c r="D1035" s="36">
        <v>350310</v>
      </c>
      <c r="E1035" s="6" t="s">
        <v>379</v>
      </c>
      <c r="F1035" s="21" t="s">
        <v>5</v>
      </c>
      <c r="G1035" s="21" t="s">
        <v>25</v>
      </c>
    </row>
    <row r="1036" spans="1:7" s="8" customFormat="1">
      <c r="A1036" s="13" t="str">
        <f t="shared" si="18"/>
        <v>350310.400025</v>
      </c>
      <c r="B1036" s="9">
        <v>400025</v>
      </c>
      <c r="C1036" s="10" t="s">
        <v>147</v>
      </c>
      <c r="D1036" s="36">
        <v>350310</v>
      </c>
      <c r="E1036" s="6" t="s">
        <v>379</v>
      </c>
      <c r="F1036" s="21" t="s">
        <v>5</v>
      </c>
      <c r="G1036" s="21" t="s">
        <v>25</v>
      </c>
    </row>
    <row r="1037" spans="1:7" s="8" customFormat="1">
      <c r="A1037" s="13" t="str">
        <f t="shared" si="18"/>
        <v>350310.400026</v>
      </c>
      <c r="B1037" s="9">
        <v>400026</v>
      </c>
      <c r="C1037" s="10" t="s">
        <v>148</v>
      </c>
      <c r="D1037" s="36">
        <v>350310</v>
      </c>
      <c r="E1037" s="6" t="s">
        <v>379</v>
      </c>
      <c r="F1037" s="21" t="s">
        <v>5</v>
      </c>
      <c r="G1037" s="21" t="s">
        <v>25</v>
      </c>
    </row>
    <row r="1038" spans="1:7" s="8" customFormat="1">
      <c r="A1038" s="13" t="str">
        <f t="shared" si="18"/>
        <v>350310.400027</v>
      </c>
      <c r="B1038" s="9">
        <v>400027</v>
      </c>
      <c r="C1038" s="10" t="s">
        <v>149</v>
      </c>
      <c r="D1038" s="36">
        <v>350310</v>
      </c>
      <c r="E1038" s="6" t="s">
        <v>379</v>
      </c>
      <c r="F1038" s="21" t="s">
        <v>5</v>
      </c>
      <c r="G1038" s="21" t="s">
        <v>25</v>
      </c>
    </row>
    <row r="1039" spans="1:7" s="8" customFormat="1">
      <c r="A1039" s="13" t="str">
        <f t="shared" si="18"/>
        <v>350310.400028</v>
      </c>
      <c r="B1039" s="9">
        <v>400028</v>
      </c>
      <c r="C1039" s="10" t="s">
        <v>150</v>
      </c>
      <c r="D1039" s="36">
        <v>350310</v>
      </c>
      <c r="E1039" s="6" t="s">
        <v>379</v>
      </c>
      <c r="F1039" s="21" t="s">
        <v>5</v>
      </c>
      <c r="G1039" s="21" t="s">
        <v>25</v>
      </c>
    </row>
    <row r="1040" spans="1:7" s="8" customFormat="1">
      <c r="A1040" s="13" t="str">
        <f t="shared" si="18"/>
        <v>350310.400029</v>
      </c>
      <c r="B1040" s="9">
        <v>400029</v>
      </c>
      <c r="C1040" s="10" t="s">
        <v>151</v>
      </c>
      <c r="D1040" s="36">
        <v>350310</v>
      </c>
      <c r="E1040" s="6" t="s">
        <v>379</v>
      </c>
      <c r="F1040" s="21" t="s">
        <v>5</v>
      </c>
      <c r="G1040" s="21" t="s">
        <v>25</v>
      </c>
    </row>
    <row r="1041" spans="1:7" s="8" customFormat="1">
      <c r="A1041" s="13" t="str">
        <f t="shared" si="18"/>
        <v>350310.400030</v>
      </c>
      <c r="B1041" s="9">
        <v>400030</v>
      </c>
      <c r="C1041" s="10" t="s">
        <v>152</v>
      </c>
      <c r="D1041" s="36">
        <v>350310</v>
      </c>
      <c r="E1041" s="6" t="s">
        <v>379</v>
      </c>
      <c r="F1041" s="21" t="s">
        <v>5</v>
      </c>
      <c r="G1041" s="21" t="s">
        <v>25</v>
      </c>
    </row>
    <row r="1042" spans="1:7" s="8" customFormat="1">
      <c r="A1042" s="13" t="str">
        <f t="shared" si="18"/>
        <v>350310.400175</v>
      </c>
      <c r="B1042" s="9">
        <v>400175</v>
      </c>
      <c r="C1042" s="10" t="s">
        <v>141</v>
      </c>
      <c r="D1042" s="36">
        <v>350310</v>
      </c>
      <c r="E1042" s="6" t="s">
        <v>379</v>
      </c>
      <c r="F1042" s="21" t="s">
        <v>5</v>
      </c>
      <c r="G1042" s="21" t="s">
        <v>25</v>
      </c>
    </row>
    <row r="1043" spans="1:7" s="8" customFormat="1">
      <c r="A1043" s="13" t="str">
        <f t="shared" si="18"/>
        <v>350310.400176</v>
      </c>
      <c r="B1043" s="9">
        <v>400176</v>
      </c>
      <c r="C1043" s="10" t="s">
        <v>142</v>
      </c>
      <c r="D1043" s="36">
        <v>350310</v>
      </c>
      <c r="E1043" s="6" t="s">
        <v>379</v>
      </c>
      <c r="F1043" s="21" t="s">
        <v>5</v>
      </c>
      <c r="G1043" s="21" t="s">
        <v>25</v>
      </c>
    </row>
    <row r="1044" spans="1:7" s="8" customFormat="1">
      <c r="A1044" s="13" t="str">
        <f t="shared" si="18"/>
        <v>350310.400177</v>
      </c>
      <c r="B1044" s="9">
        <v>400177</v>
      </c>
      <c r="C1044" s="10" t="s">
        <v>145</v>
      </c>
      <c r="D1044" s="36">
        <v>350310</v>
      </c>
      <c r="E1044" s="6" t="s">
        <v>379</v>
      </c>
      <c r="F1044" s="21" t="s">
        <v>5</v>
      </c>
      <c r="G1044" s="21" t="s">
        <v>25</v>
      </c>
    </row>
    <row r="1045" spans="1:7" s="8" customFormat="1">
      <c r="A1045" s="13" t="str">
        <f t="shared" si="18"/>
        <v>350310.400178</v>
      </c>
      <c r="B1045" s="9">
        <v>400178</v>
      </c>
      <c r="C1045" s="10" t="s">
        <v>153</v>
      </c>
      <c r="D1045" s="36">
        <v>350310</v>
      </c>
      <c r="E1045" s="6" t="s">
        <v>379</v>
      </c>
      <c r="F1045" s="21" t="s">
        <v>5</v>
      </c>
      <c r="G1045" s="21" t="s">
        <v>25</v>
      </c>
    </row>
    <row r="1046" spans="1:7" s="8" customFormat="1">
      <c r="A1046" s="13" t="str">
        <f t="shared" si="18"/>
        <v>350310.400179</v>
      </c>
      <c r="B1046" s="9">
        <v>400179</v>
      </c>
      <c r="C1046" s="10" t="s">
        <v>155</v>
      </c>
      <c r="D1046" s="36">
        <v>350310</v>
      </c>
      <c r="E1046" s="6" t="s">
        <v>379</v>
      </c>
      <c r="F1046" s="21" t="s">
        <v>5</v>
      </c>
      <c r="G1046" s="21" t="s">
        <v>25</v>
      </c>
    </row>
    <row r="1047" spans="1:7" s="8" customFormat="1">
      <c r="A1047" s="13" t="str">
        <f t="shared" si="18"/>
        <v>350310.400180</v>
      </c>
      <c r="B1047" s="13">
        <v>400180</v>
      </c>
      <c r="C1047" s="14" t="s">
        <v>154</v>
      </c>
      <c r="D1047" s="36">
        <v>350310</v>
      </c>
      <c r="E1047" s="6" t="s">
        <v>379</v>
      </c>
      <c r="F1047" s="21" t="s">
        <v>5</v>
      </c>
      <c r="G1047" s="21" t="s">
        <v>25</v>
      </c>
    </row>
    <row r="1048" spans="1:7" s="8" customFormat="1">
      <c r="A1048" s="13" t="str">
        <f t="shared" si="18"/>
        <v>350310.400202</v>
      </c>
      <c r="B1048" s="9">
        <v>400202</v>
      </c>
      <c r="C1048" s="10" t="s">
        <v>136</v>
      </c>
      <c r="D1048" s="36">
        <v>350310</v>
      </c>
      <c r="E1048" s="6" t="s">
        <v>379</v>
      </c>
      <c r="F1048" s="21" t="s">
        <v>5</v>
      </c>
      <c r="G1048" s="21" t="s">
        <v>25</v>
      </c>
    </row>
    <row r="1049" spans="1:7" s="8" customFormat="1">
      <c r="A1049" s="13" t="str">
        <f t="shared" si="18"/>
        <v>350310.400203</v>
      </c>
      <c r="B1049" s="9">
        <v>400203</v>
      </c>
      <c r="C1049" s="10" t="s">
        <v>137</v>
      </c>
      <c r="D1049" s="36">
        <v>350310</v>
      </c>
      <c r="E1049" s="6" t="s">
        <v>379</v>
      </c>
      <c r="F1049" s="21" t="s">
        <v>5</v>
      </c>
      <c r="G1049" s="21" t="s">
        <v>25</v>
      </c>
    </row>
    <row r="1050" spans="1:7" s="8" customFormat="1">
      <c r="A1050" s="13" t="str">
        <f t="shared" si="18"/>
        <v>350310.400214</v>
      </c>
      <c r="B1050" s="9">
        <v>400214</v>
      </c>
      <c r="C1050" s="10" t="s">
        <v>146</v>
      </c>
      <c r="D1050" s="36">
        <v>350310</v>
      </c>
      <c r="E1050" s="6" t="s">
        <v>379</v>
      </c>
      <c r="F1050" s="21" t="s">
        <v>5</v>
      </c>
      <c r="G1050" s="21" t="s">
        <v>25</v>
      </c>
    </row>
    <row r="1051" spans="1:7" s="8" customFormat="1">
      <c r="A1051" s="13" t="str">
        <f t="shared" si="18"/>
        <v>350310.400219</v>
      </c>
      <c r="B1051" s="9">
        <v>400219</v>
      </c>
      <c r="C1051" s="10" t="s">
        <v>138</v>
      </c>
      <c r="D1051" s="36">
        <v>350310</v>
      </c>
      <c r="E1051" s="6" t="s">
        <v>379</v>
      </c>
      <c r="F1051" s="21" t="s">
        <v>5</v>
      </c>
      <c r="G1051" s="21" t="s">
        <v>25</v>
      </c>
    </row>
    <row r="1052" spans="1:7" s="8" customFormat="1">
      <c r="A1052" s="13" t="str">
        <f t="shared" si="18"/>
        <v>350310.400220</v>
      </c>
      <c r="B1052" s="9">
        <v>400220</v>
      </c>
      <c r="C1052" s="10" t="s">
        <v>139</v>
      </c>
      <c r="D1052" s="36">
        <v>350310</v>
      </c>
      <c r="E1052" s="6" t="s">
        <v>379</v>
      </c>
      <c r="F1052" s="21" t="s">
        <v>5</v>
      </c>
      <c r="G1052" s="21" t="s">
        <v>25</v>
      </c>
    </row>
    <row r="1053" spans="1:7" s="8" customFormat="1">
      <c r="A1053" s="13" t="str">
        <f t="shared" si="18"/>
        <v>350310.400221</v>
      </c>
      <c r="B1053" s="9">
        <v>400221</v>
      </c>
      <c r="C1053" s="10" t="s">
        <v>140</v>
      </c>
      <c r="D1053" s="36">
        <v>350310</v>
      </c>
      <c r="E1053" s="6" t="s">
        <v>379</v>
      </c>
      <c r="F1053" s="21" t="s">
        <v>5</v>
      </c>
      <c r="G1053" s="21" t="s">
        <v>25</v>
      </c>
    </row>
    <row r="1054" spans="1:7" s="8" customFormat="1">
      <c r="A1054" s="13" t="str">
        <f t="shared" ref="A1054:A1088" si="19">CONCATENATE(D1054,".",B1054)</f>
        <v>350410.400003</v>
      </c>
      <c r="B1054" s="11">
        <v>400003</v>
      </c>
      <c r="C1054" s="12" t="s">
        <v>83</v>
      </c>
      <c r="D1054" s="36">
        <v>350410</v>
      </c>
      <c r="E1054" s="6" t="s">
        <v>379</v>
      </c>
      <c r="F1054" s="21" t="s">
        <v>5</v>
      </c>
      <c r="G1054" s="21" t="s">
        <v>25</v>
      </c>
    </row>
    <row r="1055" spans="1:7" s="8" customFormat="1">
      <c r="A1055" s="13" t="str">
        <f t="shared" si="19"/>
        <v>350410.400004</v>
      </c>
      <c r="B1055" s="9">
        <v>400004</v>
      </c>
      <c r="C1055" s="10" t="s">
        <v>128</v>
      </c>
      <c r="D1055" s="36">
        <v>350410</v>
      </c>
      <c r="E1055" s="6" t="s">
        <v>379</v>
      </c>
      <c r="F1055" s="21" t="s">
        <v>5</v>
      </c>
      <c r="G1055" s="21" t="s">
        <v>25</v>
      </c>
    </row>
    <row r="1056" spans="1:7" s="8" customFormat="1">
      <c r="A1056" s="13" t="str">
        <f t="shared" si="19"/>
        <v>350410.400005</v>
      </c>
      <c r="B1056" s="9">
        <v>400005</v>
      </c>
      <c r="C1056" s="10" t="s">
        <v>129</v>
      </c>
      <c r="D1056" s="36">
        <v>350410</v>
      </c>
      <c r="E1056" s="6" t="s">
        <v>379</v>
      </c>
      <c r="F1056" s="21" t="s">
        <v>5</v>
      </c>
      <c r="G1056" s="21" t="s">
        <v>25</v>
      </c>
    </row>
    <row r="1057" spans="1:7" s="8" customFormat="1">
      <c r="A1057" s="13" t="str">
        <f t="shared" si="19"/>
        <v>350410.400006</v>
      </c>
      <c r="B1057" s="9">
        <v>400006</v>
      </c>
      <c r="C1057" s="10" t="s">
        <v>130</v>
      </c>
      <c r="D1057" s="36">
        <v>350410</v>
      </c>
      <c r="E1057" s="6" t="s">
        <v>379</v>
      </c>
      <c r="F1057" s="21" t="s">
        <v>5</v>
      </c>
      <c r="G1057" s="21" t="s">
        <v>25</v>
      </c>
    </row>
    <row r="1058" spans="1:7" s="8" customFormat="1">
      <c r="A1058" s="13" t="str">
        <f t="shared" si="19"/>
        <v>350410.400007</v>
      </c>
      <c r="B1058" s="9">
        <v>400007</v>
      </c>
      <c r="C1058" s="10" t="s">
        <v>131</v>
      </c>
      <c r="D1058" s="36">
        <v>350410</v>
      </c>
      <c r="E1058" s="6" t="s">
        <v>379</v>
      </c>
      <c r="F1058" s="21" t="s">
        <v>5</v>
      </c>
      <c r="G1058" s="21" t="s">
        <v>25</v>
      </c>
    </row>
    <row r="1059" spans="1:7" s="8" customFormat="1">
      <c r="A1059" s="13" t="str">
        <f t="shared" si="19"/>
        <v>350410.400010</v>
      </c>
      <c r="B1059" s="9">
        <v>400010</v>
      </c>
      <c r="C1059" s="10" t="s">
        <v>132</v>
      </c>
      <c r="D1059" s="36">
        <v>350410</v>
      </c>
      <c r="E1059" s="6" t="s">
        <v>379</v>
      </c>
      <c r="F1059" s="21" t="s">
        <v>5</v>
      </c>
      <c r="G1059" s="21" t="s">
        <v>25</v>
      </c>
    </row>
    <row r="1060" spans="1:7" s="8" customFormat="1">
      <c r="A1060" s="13" t="str">
        <f t="shared" si="19"/>
        <v>350410.400011</v>
      </c>
      <c r="B1060" s="9">
        <v>400011</v>
      </c>
      <c r="C1060" s="10" t="s">
        <v>133</v>
      </c>
      <c r="D1060" s="36">
        <v>350410</v>
      </c>
      <c r="E1060" s="6" t="s">
        <v>379</v>
      </c>
      <c r="F1060" s="21" t="s">
        <v>5</v>
      </c>
      <c r="G1060" s="21" t="s">
        <v>25</v>
      </c>
    </row>
    <row r="1061" spans="1:7" s="8" customFormat="1">
      <c r="A1061" s="13" t="str">
        <f t="shared" si="19"/>
        <v>350410.400012</v>
      </c>
      <c r="B1061" s="9">
        <v>400012</v>
      </c>
      <c r="C1061" s="10" t="s">
        <v>134</v>
      </c>
      <c r="D1061" s="36">
        <v>350410</v>
      </c>
      <c r="E1061" s="6" t="s">
        <v>379</v>
      </c>
      <c r="F1061" s="21" t="s">
        <v>5</v>
      </c>
      <c r="G1061" s="21" t="s">
        <v>25</v>
      </c>
    </row>
    <row r="1062" spans="1:7" s="8" customFormat="1">
      <c r="A1062" s="13" t="str">
        <f t="shared" si="19"/>
        <v>350410.400013</v>
      </c>
      <c r="B1062" s="9">
        <v>400013</v>
      </c>
      <c r="C1062" s="10" t="s">
        <v>135</v>
      </c>
      <c r="D1062" s="36">
        <v>350410</v>
      </c>
      <c r="E1062" s="6" t="s">
        <v>379</v>
      </c>
      <c r="F1062" s="21" t="s">
        <v>5</v>
      </c>
      <c r="G1062" s="21" t="s">
        <v>25</v>
      </c>
    </row>
    <row r="1063" spans="1:7" s="8" customFormat="1">
      <c r="A1063" s="13" t="str">
        <f t="shared" si="19"/>
        <v>350410.400014</v>
      </c>
      <c r="B1063" s="9">
        <v>400014</v>
      </c>
      <c r="C1063" s="10" t="s">
        <v>84</v>
      </c>
      <c r="D1063" s="36">
        <v>350410</v>
      </c>
      <c r="E1063" s="6" t="s">
        <v>379</v>
      </c>
      <c r="F1063" s="21" t="s">
        <v>5</v>
      </c>
      <c r="G1063" s="21" t="s">
        <v>25</v>
      </c>
    </row>
    <row r="1064" spans="1:7" s="8" customFormat="1">
      <c r="A1064" s="13" t="str">
        <f t="shared" si="19"/>
        <v>350410.400015</v>
      </c>
      <c r="B1064" s="9">
        <v>400015</v>
      </c>
      <c r="C1064" s="10" t="s">
        <v>85</v>
      </c>
      <c r="D1064" s="36">
        <v>350410</v>
      </c>
      <c r="E1064" s="6" t="s">
        <v>379</v>
      </c>
      <c r="F1064" s="21" t="s">
        <v>5</v>
      </c>
      <c r="G1064" s="21" t="s">
        <v>25</v>
      </c>
    </row>
    <row r="1065" spans="1:7" s="8" customFormat="1">
      <c r="A1065" s="13" t="str">
        <f t="shared" si="19"/>
        <v>350410.400016</v>
      </c>
      <c r="B1065" s="9">
        <v>400016</v>
      </c>
      <c r="C1065" s="10" t="s">
        <v>86</v>
      </c>
      <c r="D1065" s="36">
        <v>350410</v>
      </c>
      <c r="E1065" s="6" t="s">
        <v>379</v>
      </c>
      <c r="F1065" s="21" t="s">
        <v>5</v>
      </c>
      <c r="G1065" s="21" t="s">
        <v>25</v>
      </c>
    </row>
    <row r="1066" spans="1:7" s="8" customFormat="1">
      <c r="A1066" s="13" t="str">
        <f t="shared" si="19"/>
        <v>350410.400017</v>
      </c>
      <c r="B1066" s="9">
        <v>400017</v>
      </c>
      <c r="C1066" s="10" t="s">
        <v>87</v>
      </c>
      <c r="D1066" s="36">
        <v>350410</v>
      </c>
      <c r="E1066" s="6" t="s">
        <v>379</v>
      </c>
      <c r="F1066" s="21" t="s">
        <v>5</v>
      </c>
      <c r="G1066" s="21" t="s">
        <v>25</v>
      </c>
    </row>
    <row r="1067" spans="1:7" s="8" customFormat="1">
      <c r="A1067" s="13" t="str">
        <f t="shared" si="19"/>
        <v>350410.400020</v>
      </c>
      <c r="B1067" s="9">
        <v>400020</v>
      </c>
      <c r="C1067" s="10" t="s">
        <v>88</v>
      </c>
      <c r="D1067" s="36">
        <v>350410</v>
      </c>
      <c r="E1067" s="6" t="s">
        <v>379</v>
      </c>
      <c r="F1067" s="21" t="s">
        <v>5</v>
      </c>
      <c r="G1067" s="21" t="s">
        <v>25</v>
      </c>
    </row>
    <row r="1068" spans="1:7" s="8" customFormat="1">
      <c r="A1068" s="13" t="str">
        <f t="shared" si="19"/>
        <v>350410.400021</v>
      </c>
      <c r="B1068" s="9">
        <v>400021</v>
      </c>
      <c r="C1068" s="10" t="s">
        <v>89</v>
      </c>
      <c r="D1068" s="36">
        <v>350410</v>
      </c>
      <c r="E1068" s="6" t="s">
        <v>379</v>
      </c>
      <c r="F1068" s="21" t="s">
        <v>5</v>
      </c>
      <c r="G1068" s="21" t="s">
        <v>25</v>
      </c>
    </row>
    <row r="1069" spans="1:7" s="8" customFormat="1">
      <c r="A1069" s="13" t="str">
        <f t="shared" si="19"/>
        <v>350410.400022</v>
      </c>
      <c r="B1069" s="9">
        <v>400022</v>
      </c>
      <c r="C1069" s="10" t="s">
        <v>143</v>
      </c>
      <c r="D1069" s="36">
        <v>350410</v>
      </c>
      <c r="E1069" s="6" t="s">
        <v>379</v>
      </c>
      <c r="F1069" s="21" t="s">
        <v>5</v>
      </c>
      <c r="G1069" s="21" t="s">
        <v>25</v>
      </c>
    </row>
    <row r="1070" spans="1:7" s="8" customFormat="1">
      <c r="A1070" s="13" t="str">
        <f t="shared" si="19"/>
        <v>350410.400024</v>
      </c>
      <c r="B1070" s="9">
        <v>400024</v>
      </c>
      <c r="C1070" s="10" t="s">
        <v>144</v>
      </c>
      <c r="D1070" s="36">
        <v>350410</v>
      </c>
      <c r="E1070" s="6" t="s">
        <v>379</v>
      </c>
      <c r="F1070" s="21" t="s">
        <v>5</v>
      </c>
      <c r="G1070" s="21" t="s">
        <v>25</v>
      </c>
    </row>
    <row r="1071" spans="1:7" s="8" customFormat="1">
      <c r="A1071" s="13" t="str">
        <f t="shared" si="19"/>
        <v>350410.400025</v>
      </c>
      <c r="B1071" s="9">
        <v>400025</v>
      </c>
      <c r="C1071" s="10" t="s">
        <v>147</v>
      </c>
      <c r="D1071" s="36">
        <v>350410</v>
      </c>
      <c r="E1071" s="6" t="s">
        <v>379</v>
      </c>
      <c r="F1071" s="21" t="s">
        <v>5</v>
      </c>
      <c r="G1071" s="21" t="s">
        <v>25</v>
      </c>
    </row>
    <row r="1072" spans="1:7" s="8" customFormat="1">
      <c r="A1072" s="13" t="str">
        <f t="shared" si="19"/>
        <v>350410.400026</v>
      </c>
      <c r="B1072" s="9">
        <v>400026</v>
      </c>
      <c r="C1072" s="10" t="s">
        <v>148</v>
      </c>
      <c r="D1072" s="36">
        <v>350410</v>
      </c>
      <c r="E1072" s="6" t="s">
        <v>379</v>
      </c>
      <c r="F1072" s="21" t="s">
        <v>5</v>
      </c>
      <c r="G1072" s="21" t="s">
        <v>25</v>
      </c>
    </row>
    <row r="1073" spans="1:7" s="8" customFormat="1">
      <c r="A1073" s="13" t="str">
        <f t="shared" si="19"/>
        <v>350410.400027</v>
      </c>
      <c r="B1073" s="9">
        <v>400027</v>
      </c>
      <c r="C1073" s="10" t="s">
        <v>149</v>
      </c>
      <c r="D1073" s="36">
        <v>350410</v>
      </c>
      <c r="E1073" s="6" t="s">
        <v>379</v>
      </c>
      <c r="F1073" s="21" t="s">
        <v>5</v>
      </c>
      <c r="G1073" s="21" t="s">
        <v>25</v>
      </c>
    </row>
    <row r="1074" spans="1:7" s="8" customFormat="1">
      <c r="A1074" s="13" t="str">
        <f t="shared" si="19"/>
        <v>350410.400028</v>
      </c>
      <c r="B1074" s="9">
        <v>400028</v>
      </c>
      <c r="C1074" s="10" t="s">
        <v>150</v>
      </c>
      <c r="D1074" s="36">
        <v>350410</v>
      </c>
      <c r="E1074" s="6" t="s">
        <v>379</v>
      </c>
      <c r="F1074" s="21" t="s">
        <v>5</v>
      </c>
      <c r="G1074" s="21" t="s">
        <v>25</v>
      </c>
    </row>
    <row r="1075" spans="1:7" s="8" customFormat="1">
      <c r="A1075" s="13" t="str">
        <f t="shared" si="19"/>
        <v>350410.400029</v>
      </c>
      <c r="B1075" s="9">
        <v>400029</v>
      </c>
      <c r="C1075" s="10" t="s">
        <v>151</v>
      </c>
      <c r="D1075" s="36">
        <v>350410</v>
      </c>
      <c r="E1075" s="6" t="s">
        <v>379</v>
      </c>
      <c r="F1075" s="21" t="s">
        <v>5</v>
      </c>
      <c r="G1075" s="21" t="s">
        <v>25</v>
      </c>
    </row>
    <row r="1076" spans="1:7" s="8" customFormat="1">
      <c r="A1076" s="13" t="str">
        <f t="shared" si="19"/>
        <v>350410.400030</v>
      </c>
      <c r="B1076" s="9">
        <v>400030</v>
      </c>
      <c r="C1076" s="10" t="s">
        <v>152</v>
      </c>
      <c r="D1076" s="36">
        <v>350410</v>
      </c>
      <c r="E1076" s="6" t="s">
        <v>379</v>
      </c>
      <c r="F1076" s="21" t="s">
        <v>5</v>
      </c>
      <c r="G1076" s="21" t="s">
        <v>25</v>
      </c>
    </row>
    <row r="1077" spans="1:7" s="8" customFormat="1">
      <c r="A1077" s="13" t="str">
        <f t="shared" si="19"/>
        <v>350410.400175</v>
      </c>
      <c r="B1077" s="9">
        <v>400175</v>
      </c>
      <c r="C1077" s="10" t="s">
        <v>141</v>
      </c>
      <c r="D1077" s="36">
        <v>350410</v>
      </c>
      <c r="E1077" s="6" t="s">
        <v>379</v>
      </c>
      <c r="F1077" s="21" t="s">
        <v>5</v>
      </c>
      <c r="G1077" s="21" t="s">
        <v>25</v>
      </c>
    </row>
    <row r="1078" spans="1:7" s="8" customFormat="1">
      <c r="A1078" s="13" t="str">
        <f t="shared" si="19"/>
        <v>350410.400176</v>
      </c>
      <c r="B1078" s="9">
        <v>400176</v>
      </c>
      <c r="C1078" s="10" t="s">
        <v>142</v>
      </c>
      <c r="D1078" s="36">
        <v>350410</v>
      </c>
      <c r="E1078" s="6" t="s">
        <v>379</v>
      </c>
      <c r="F1078" s="21" t="s">
        <v>5</v>
      </c>
      <c r="G1078" s="21" t="s">
        <v>25</v>
      </c>
    </row>
    <row r="1079" spans="1:7" s="8" customFormat="1">
      <c r="A1079" s="13" t="str">
        <f t="shared" si="19"/>
        <v>350410.400177</v>
      </c>
      <c r="B1079" s="9">
        <v>400177</v>
      </c>
      <c r="C1079" s="10" t="s">
        <v>145</v>
      </c>
      <c r="D1079" s="36">
        <v>350410</v>
      </c>
      <c r="E1079" s="6" t="s">
        <v>379</v>
      </c>
      <c r="F1079" s="21" t="s">
        <v>5</v>
      </c>
      <c r="G1079" s="21" t="s">
        <v>25</v>
      </c>
    </row>
    <row r="1080" spans="1:7" s="8" customFormat="1">
      <c r="A1080" s="13" t="str">
        <f t="shared" si="19"/>
        <v>350410.400178</v>
      </c>
      <c r="B1080" s="9">
        <v>400178</v>
      </c>
      <c r="C1080" s="10" t="s">
        <v>153</v>
      </c>
      <c r="D1080" s="36">
        <v>350410</v>
      </c>
      <c r="E1080" s="6" t="s">
        <v>379</v>
      </c>
      <c r="F1080" s="21" t="s">
        <v>5</v>
      </c>
      <c r="G1080" s="21" t="s">
        <v>25</v>
      </c>
    </row>
    <row r="1081" spans="1:7" s="8" customFormat="1">
      <c r="A1081" s="13" t="str">
        <f t="shared" si="19"/>
        <v>350410.400179</v>
      </c>
      <c r="B1081" s="9">
        <v>400179</v>
      </c>
      <c r="C1081" s="10" t="s">
        <v>155</v>
      </c>
      <c r="D1081" s="36">
        <v>350410</v>
      </c>
      <c r="E1081" s="6" t="s">
        <v>379</v>
      </c>
      <c r="F1081" s="21" t="s">
        <v>5</v>
      </c>
      <c r="G1081" s="21" t="s">
        <v>25</v>
      </c>
    </row>
    <row r="1082" spans="1:7" s="8" customFormat="1">
      <c r="A1082" s="13" t="str">
        <f t="shared" si="19"/>
        <v>350410.400180</v>
      </c>
      <c r="B1082" s="13">
        <v>400180</v>
      </c>
      <c r="C1082" s="14" t="s">
        <v>154</v>
      </c>
      <c r="D1082" s="36">
        <v>350410</v>
      </c>
      <c r="E1082" s="6" t="s">
        <v>379</v>
      </c>
      <c r="F1082" s="21" t="s">
        <v>5</v>
      </c>
      <c r="G1082" s="21" t="s">
        <v>25</v>
      </c>
    </row>
    <row r="1083" spans="1:7" s="8" customFormat="1">
      <c r="A1083" s="13" t="str">
        <f t="shared" si="19"/>
        <v>350410.400202</v>
      </c>
      <c r="B1083" s="9">
        <v>400202</v>
      </c>
      <c r="C1083" s="10" t="s">
        <v>136</v>
      </c>
      <c r="D1083" s="36">
        <v>350410</v>
      </c>
      <c r="E1083" s="6" t="s">
        <v>379</v>
      </c>
      <c r="F1083" s="21" t="s">
        <v>5</v>
      </c>
      <c r="G1083" s="21" t="s">
        <v>25</v>
      </c>
    </row>
    <row r="1084" spans="1:7" s="8" customFormat="1">
      <c r="A1084" s="13" t="str">
        <f t="shared" si="19"/>
        <v>350410.400203</v>
      </c>
      <c r="B1084" s="9">
        <v>400203</v>
      </c>
      <c r="C1084" s="10" t="s">
        <v>137</v>
      </c>
      <c r="D1084" s="36">
        <v>350410</v>
      </c>
      <c r="E1084" s="6" t="s">
        <v>379</v>
      </c>
      <c r="F1084" s="21" t="s">
        <v>5</v>
      </c>
      <c r="G1084" s="21" t="s">
        <v>25</v>
      </c>
    </row>
    <row r="1085" spans="1:7" s="8" customFormat="1">
      <c r="A1085" s="13" t="str">
        <f t="shared" si="19"/>
        <v>350410.400214</v>
      </c>
      <c r="B1085" s="9">
        <v>400214</v>
      </c>
      <c r="C1085" s="10" t="s">
        <v>146</v>
      </c>
      <c r="D1085" s="36">
        <v>350410</v>
      </c>
      <c r="E1085" s="6" t="s">
        <v>379</v>
      </c>
      <c r="F1085" s="21" t="s">
        <v>5</v>
      </c>
      <c r="G1085" s="21" t="s">
        <v>25</v>
      </c>
    </row>
    <row r="1086" spans="1:7" s="8" customFormat="1">
      <c r="A1086" s="13" t="str">
        <f t="shared" si="19"/>
        <v>350410.400219</v>
      </c>
      <c r="B1086" s="9">
        <v>400219</v>
      </c>
      <c r="C1086" s="10" t="s">
        <v>138</v>
      </c>
      <c r="D1086" s="36">
        <v>350410</v>
      </c>
      <c r="E1086" s="6" t="s">
        <v>379</v>
      </c>
      <c r="F1086" s="21" t="s">
        <v>5</v>
      </c>
      <c r="G1086" s="21" t="s">
        <v>25</v>
      </c>
    </row>
    <row r="1087" spans="1:7" s="8" customFormat="1">
      <c r="A1087" s="13" t="str">
        <f t="shared" si="19"/>
        <v>350410.400220</v>
      </c>
      <c r="B1087" s="9">
        <v>400220</v>
      </c>
      <c r="C1087" s="10" t="s">
        <v>139</v>
      </c>
      <c r="D1087" s="36">
        <v>350410</v>
      </c>
      <c r="E1087" s="6" t="s">
        <v>379</v>
      </c>
      <c r="F1087" s="21" t="s">
        <v>5</v>
      </c>
      <c r="G1087" s="21" t="s">
        <v>25</v>
      </c>
    </row>
    <row r="1088" spans="1:7" s="8" customFormat="1">
      <c r="A1088" s="13" t="str">
        <f t="shared" si="19"/>
        <v>350410.400221</v>
      </c>
      <c r="B1088" s="9">
        <v>400221</v>
      </c>
      <c r="C1088" s="10" t="s">
        <v>140</v>
      </c>
      <c r="D1088" s="36">
        <v>350410</v>
      </c>
      <c r="E1088" s="6" t="s">
        <v>379</v>
      </c>
      <c r="F1088" s="21" t="s">
        <v>5</v>
      </c>
      <c r="G1088" s="21" t="s">
        <v>25</v>
      </c>
    </row>
    <row r="1089" spans="1:7" s="8" customFormat="1">
      <c r="A1089" s="13" t="str">
        <f t="shared" ref="A1089:A1123" si="20">CONCATENATE(D1089,".",B1089)</f>
        <v>350510.400003</v>
      </c>
      <c r="B1089" s="11">
        <v>400003</v>
      </c>
      <c r="C1089" s="12" t="s">
        <v>83</v>
      </c>
      <c r="D1089" s="36">
        <v>350510</v>
      </c>
      <c r="E1089" s="6" t="s">
        <v>379</v>
      </c>
      <c r="F1089" s="21" t="s">
        <v>5</v>
      </c>
      <c r="G1089" s="21" t="s">
        <v>25</v>
      </c>
    </row>
    <row r="1090" spans="1:7" s="8" customFormat="1">
      <c r="A1090" s="13" t="str">
        <f t="shared" si="20"/>
        <v>350510.400004</v>
      </c>
      <c r="B1090" s="9">
        <v>400004</v>
      </c>
      <c r="C1090" s="10" t="s">
        <v>128</v>
      </c>
      <c r="D1090" s="36">
        <v>350510</v>
      </c>
      <c r="E1090" s="6" t="s">
        <v>379</v>
      </c>
      <c r="F1090" s="21" t="s">
        <v>5</v>
      </c>
      <c r="G1090" s="21" t="s">
        <v>25</v>
      </c>
    </row>
    <row r="1091" spans="1:7" s="8" customFormat="1">
      <c r="A1091" s="13" t="str">
        <f t="shared" si="20"/>
        <v>350510.400005</v>
      </c>
      <c r="B1091" s="9">
        <v>400005</v>
      </c>
      <c r="C1091" s="10" t="s">
        <v>129</v>
      </c>
      <c r="D1091" s="36">
        <v>350510</v>
      </c>
      <c r="E1091" s="6" t="s">
        <v>379</v>
      </c>
      <c r="F1091" s="21" t="s">
        <v>5</v>
      </c>
      <c r="G1091" s="21" t="s">
        <v>25</v>
      </c>
    </row>
    <row r="1092" spans="1:7" s="8" customFormat="1">
      <c r="A1092" s="13" t="str">
        <f t="shared" si="20"/>
        <v>350510.400006</v>
      </c>
      <c r="B1092" s="9">
        <v>400006</v>
      </c>
      <c r="C1092" s="10" t="s">
        <v>130</v>
      </c>
      <c r="D1092" s="36">
        <v>350510</v>
      </c>
      <c r="E1092" s="6" t="s">
        <v>379</v>
      </c>
      <c r="F1092" s="21" t="s">
        <v>5</v>
      </c>
      <c r="G1092" s="21" t="s">
        <v>25</v>
      </c>
    </row>
    <row r="1093" spans="1:7" s="8" customFormat="1">
      <c r="A1093" s="13" t="str">
        <f t="shared" si="20"/>
        <v>350510.400007</v>
      </c>
      <c r="B1093" s="9">
        <v>400007</v>
      </c>
      <c r="C1093" s="10" t="s">
        <v>131</v>
      </c>
      <c r="D1093" s="36">
        <v>350510</v>
      </c>
      <c r="E1093" s="6" t="s">
        <v>379</v>
      </c>
      <c r="F1093" s="21" t="s">
        <v>5</v>
      </c>
      <c r="G1093" s="21" t="s">
        <v>25</v>
      </c>
    </row>
    <row r="1094" spans="1:7" s="8" customFormat="1">
      <c r="A1094" s="13" t="str">
        <f t="shared" si="20"/>
        <v>350510.400010</v>
      </c>
      <c r="B1094" s="9">
        <v>400010</v>
      </c>
      <c r="C1094" s="10" t="s">
        <v>132</v>
      </c>
      <c r="D1094" s="36">
        <v>350510</v>
      </c>
      <c r="E1094" s="6" t="s">
        <v>379</v>
      </c>
      <c r="F1094" s="21" t="s">
        <v>5</v>
      </c>
      <c r="G1094" s="21" t="s">
        <v>25</v>
      </c>
    </row>
    <row r="1095" spans="1:7" s="8" customFormat="1">
      <c r="A1095" s="13" t="str">
        <f t="shared" si="20"/>
        <v>350510.400011</v>
      </c>
      <c r="B1095" s="9">
        <v>400011</v>
      </c>
      <c r="C1095" s="10" t="s">
        <v>133</v>
      </c>
      <c r="D1095" s="36">
        <v>350510</v>
      </c>
      <c r="E1095" s="6" t="s">
        <v>379</v>
      </c>
      <c r="F1095" s="21" t="s">
        <v>5</v>
      </c>
      <c r="G1095" s="21" t="s">
        <v>25</v>
      </c>
    </row>
    <row r="1096" spans="1:7" s="8" customFormat="1">
      <c r="A1096" s="13" t="str">
        <f t="shared" si="20"/>
        <v>350510.400012</v>
      </c>
      <c r="B1096" s="9">
        <v>400012</v>
      </c>
      <c r="C1096" s="10" t="s">
        <v>134</v>
      </c>
      <c r="D1096" s="36">
        <v>350510</v>
      </c>
      <c r="E1096" s="6" t="s">
        <v>379</v>
      </c>
      <c r="F1096" s="21" t="s">
        <v>5</v>
      </c>
      <c r="G1096" s="21" t="s">
        <v>25</v>
      </c>
    </row>
    <row r="1097" spans="1:7" s="8" customFormat="1">
      <c r="A1097" s="13" t="str">
        <f t="shared" si="20"/>
        <v>350510.400013</v>
      </c>
      <c r="B1097" s="9">
        <v>400013</v>
      </c>
      <c r="C1097" s="10" t="s">
        <v>135</v>
      </c>
      <c r="D1097" s="36">
        <v>350510</v>
      </c>
      <c r="E1097" s="6" t="s">
        <v>379</v>
      </c>
      <c r="F1097" s="21" t="s">
        <v>5</v>
      </c>
      <c r="G1097" s="21" t="s">
        <v>25</v>
      </c>
    </row>
    <row r="1098" spans="1:7" s="8" customFormat="1">
      <c r="A1098" s="13" t="str">
        <f t="shared" si="20"/>
        <v>350510.400014</v>
      </c>
      <c r="B1098" s="9">
        <v>400014</v>
      </c>
      <c r="C1098" s="10" t="s">
        <v>84</v>
      </c>
      <c r="D1098" s="36">
        <v>350510</v>
      </c>
      <c r="E1098" s="6" t="s">
        <v>379</v>
      </c>
      <c r="F1098" s="21" t="s">
        <v>5</v>
      </c>
      <c r="G1098" s="21" t="s">
        <v>25</v>
      </c>
    </row>
    <row r="1099" spans="1:7" s="8" customFormat="1">
      <c r="A1099" s="13" t="str">
        <f t="shared" si="20"/>
        <v>350510.400015</v>
      </c>
      <c r="B1099" s="9">
        <v>400015</v>
      </c>
      <c r="C1099" s="10" t="s">
        <v>85</v>
      </c>
      <c r="D1099" s="36">
        <v>350510</v>
      </c>
      <c r="E1099" s="6" t="s">
        <v>379</v>
      </c>
      <c r="F1099" s="21" t="s">
        <v>5</v>
      </c>
      <c r="G1099" s="21" t="s">
        <v>25</v>
      </c>
    </row>
    <row r="1100" spans="1:7" s="8" customFormat="1">
      <c r="A1100" s="13" t="str">
        <f t="shared" si="20"/>
        <v>350510.400016</v>
      </c>
      <c r="B1100" s="9">
        <v>400016</v>
      </c>
      <c r="C1100" s="10" t="s">
        <v>86</v>
      </c>
      <c r="D1100" s="36">
        <v>350510</v>
      </c>
      <c r="E1100" s="6" t="s">
        <v>379</v>
      </c>
      <c r="F1100" s="21" t="s">
        <v>5</v>
      </c>
      <c r="G1100" s="21" t="s">
        <v>25</v>
      </c>
    </row>
    <row r="1101" spans="1:7" s="8" customFormat="1">
      <c r="A1101" s="13" t="str">
        <f t="shared" si="20"/>
        <v>350510.400017</v>
      </c>
      <c r="B1101" s="9">
        <v>400017</v>
      </c>
      <c r="C1101" s="10" t="s">
        <v>87</v>
      </c>
      <c r="D1101" s="36">
        <v>350510</v>
      </c>
      <c r="E1101" s="6" t="s">
        <v>379</v>
      </c>
      <c r="F1101" s="21" t="s">
        <v>5</v>
      </c>
      <c r="G1101" s="21" t="s">
        <v>25</v>
      </c>
    </row>
    <row r="1102" spans="1:7" s="8" customFormat="1">
      <c r="A1102" s="13" t="str">
        <f t="shared" si="20"/>
        <v>350510.400020</v>
      </c>
      <c r="B1102" s="9">
        <v>400020</v>
      </c>
      <c r="C1102" s="10" t="s">
        <v>88</v>
      </c>
      <c r="D1102" s="36">
        <v>350510</v>
      </c>
      <c r="E1102" s="6" t="s">
        <v>379</v>
      </c>
      <c r="F1102" s="21" t="s">
        <v>5</v>
      </c>
      <c r="G1102" s="21" t="s">
        <v>25</v>
      </c>
    </row>
    <row r="1103" spans="1:7" s="8" customFormat="1">
      <c r="A1103" s="13" t="str">
        <f t="shared" si="20"/>
        <v>350510.400021</v>
      </c>
      <c r="B1103" s="9">
        <v>400021</v>
      </c>
      <c r="C1103" s="10" t="s">
        <v>89</v>
      </c>
      <c r="D1103" s="36">
        <v>350510</v>
      </c>
      <c r="E1103" s="6" t="s">
        <v>379</v>
      </c>
      <c r="F1103" s="21" t="s">
        <v>5</v>
      </c>
      <c r="G1103" s="21" t="s">
        <v>25</v>
      </c>
    </row>
    <row r="1104" spans="1:7" s="8" customFormat="1">
      <c r="A1104" s="13" t="str">
        <f t="shared" si="20"/>
        <v>350510.400022</v>
      </c>
      <c r="B1104" s="9">
        <v>400022</v>
      </c>
      <c r="C1104" s="10" t="s">
        <v>143</v>
      </c>
      <c r="D1104" s="36">
        <v>350510</v>
      </c>
      <c r="E1104" s="6" t="s">
        <v>379</v>
      </c>
      <c r="F1104" s="21" t="s">
        <v>5</v>
      </c>
      <c r="G1104" s="21" t="s">
        <v>25</v>
      </c>
    </row>
    <row r="1105" spans="1:7" s="8" customFormat="1">
      <c r="A1105" s="13" t="str">
        <f t="shared" si="20"/>
        <v>350510.400024</v>
      </c>
      <c r="B1105" s="9">
        <v>400024</v>
      </c>
      <c r="C1105" s="10" t="s">
        <v>144</v>
      </c>
      <c r="D1105" s="36">
        <v>350510</v>
      </c>
      <c r="E1105" s="6" t="s">
        <v>379</v>
      </c>
      <c r="F1105" s="21" t="s">
        <v>5</v>
      </c>
      <c r="G1105" s="21" t="s">
        <v>25</v>
      </c>
    </row>
    <row r="1106" spans="1:7" s="8" customFormat="1">
      <c r="A1106" s="13" t="str">
        <f t="shared" si="20"/>
        <v>350510.400025</v>
      </c>
      <c r="B1106" s="9">
        <v>400025</v>
      </c>
      <c r="C1106" s="10" t="s">
        <v>147</v>
      </c>
      <c r="D1106" s="36">
        <v>350510</v>
      </c>
      <c r="E1106" s="6" t="s">
        <v>379</v>
      </c>
      <c r="F1106" s="21" t="s">
        <v>5</v>
      </c>
      <c r="G1106" s="21" t="s">
        <v>25</v>
      </c>
    </row>
    <row r="1107" spans="1:7" s="8" customFormat="1">
      <c r="A1107" s="13" t="str">
        <f t="shared" si="20"/>
        <v>350510.400026</v>
      </c>
      <c r="B1107" s="9">
        <v>400026</v>
      </c>
      <c r="C1107" s="10" t="s">
        <v>148</v>
      </c>
      <c r="D1107" s="36">
        <v>350510</v>
      </c>
      <c r="E1107" s="6" t="s">
        <v>379</v>
      </c>
      <c r="F1107" s="21" t="s">
        <v>5</v>
      </c>
      <c r="G1107" s="21" t="s">
        <v>25</v>
      </c>
    </row>
    <row r="1108" spans="1:7" s="8" customFormat="1">
      <c r="A1108" s="13" t="str">
        <f t="shared" si="20"/>
        <v>350510.400027</v>
      </c>
      <c r="B1108" s="9">
        <v>400027</v>
      </c>
      <c r="C1108" s="10" t="s">
        <v>149</v>
      </c>
      <c r="D1108" s="36">
        <v>350510</v>
      </c>
      <c r="E1108" s="6" t="s">
        <v>379</v>
      </c>
      <c r="F1108" s="21" t="s">
        <v>5</v>
      </c>
      <c r="G1108" s="21" t="s">
        <v>25</v>
      </c>
    </row>
    <row r="1109" spans="1:7" s="8" customFormat="1">
      <c r="A1109" s="13" t="str">
        <f t="shared" si="20"/>
        <v>350510.400028</v>
      </c>
      <c r="B1109" s="9">
        <v>400028</v>
      </c>
      <c r="C1109" s="10" t="s">
        <v>150</v>
      </c>
      <c r="D1109" s="36">
        <v>350510</v>
      </c>
      <c r="E1109" s="6" t="s">
        <v>379</v>
      </c>
      <c r="F1109" s="21" t="s">
        <v>5</v>
      </c>
      <c r="G1109" s="21" t="s">
        <v>25</v>
      </c>
    </row>
    <row r="1110" spans="1:7" s="8" customFormat="1">
      <c r="A1110" s="13" t="str">
        <f t="shared" si="20"/>
        <v>350510.400029</v>
      </c>
      <c r="B1110" s="9">
        <v>400029</v>
      </c>
      <c r="C1110" s="10" t="s">
        <v>151</v>
      </c>
      <c r="D1110" s="36">
        <v>350510</v>
      </c>
      <c r="E1110" s="6" t="s">
        <v>379</v>
      </c>
      <c r="F1110" s="21" t="s">
        <v>5</v>
      </c>
      <c r="G1110" s="21" t="s">
        <v>25</v>
      </c>
    </row>
    <row r="1111" spans="1:7" s="8" customFormat="1">
      <c r="A1111" s="13" t="str">
        <f t="shared" si="20"/>
        <v>350510.400030</v>
      </c>
      <c r="B1111" s="9">
        <v>400030</v>
      </c>
      <c r="C1111" s="10" t="s">
        <v>152</v>
      </c>
      <c r="D1111" s="36">
        <v>350510</v>
      </c>
      <c r="E1111" s="6" t="s">
        <v>379</v>
      </c>
      <c r="F1111" s="21" t="s">
        <v>5</v>
      </c>
      <c r="G1111" s="21" t="s">
        <v>25</v>
      </c>
    </row>
    <row r="1112" spans="1:7" s="8" customFormat="1">
      <c r="A1112" s="13" t="str">
        <f t="shared" si="20"/>
        <v>350510.400175</v>
      </c>
      <c r="B1112" s="9">
        <v>400175</v>
      </c>
      <c r="C1112" s="10" t="s">
        <v>141</v>
      </c>
      <c r="D1112" s="36">
        <v>350510</v>
      </c>
      <c r="E1112" s="6" t="s">
        <v>379</v>
      </c>
      <c r="F1112" s="21" t="s">
        <v>5</v>
      </c>
      <c r="G1112" s="21" t="s">
        <v>25</v>
      </c>
    </row>
    <row r="1113" spans="1:7" s="8" customFormat="1">
      <c r="A1113" s="13" t="str">
        <f t="shared" si="20"/>
        <v>350510.400176</v>
      </c>
      <c r="B1113" s="9">
        <v>400176</v>
      </c>
      <c r="C1113" s="10" t="s">
        <v>142</v>
      </c>
      <c r="D1113" s="36">
        <v>350510</v>
      </c>
      <c r="E1113" s="6" t="s">
        <v>379</v>
      </c>
      <c r="F1113" s="21" t="s">
        <v>5</v>
      </c>
      <c r="G1113" s="21" t="s">
        <v>25</v>
      </c>
    </row>
    <row r="1114" spans="1:7" s="8" customFormat="1">
      <c r="A1114" s="13" t="str">
        <f t="shared" si="20"/>
        <v>350510.400177</v>
      </c>
      <c r="B1114" s="9">
        <v>400177</v>
      </c>
      <c r="C1114" s="10" t="s">
        <v>145</v>
      </c>
      <c r="D1114" s="36">
        <v>350510</v>
      </c>
      <c r="E1114" s="6" t="s">
        <v>379</v>
      </c>
      <c r="F1114" s="21" t="s">
        <v>5</v>
      </c>
      <c r="G1114" s="21" t="s">
        <v>25</v>
      </c>
    </row>
    <row r="1115" spans="1:7" s="8" customFormat="1">
      <c r="A1115" s="13" t="str">
        <f t="shared" si="20"/>
        <v>350510.400178</v>
      </c>
      <c r="B1115" s="9">
        <v>400178</v>
      </c>
      <c r="C1115" s="10" t="s">
        <v>153</v>
      </c>
      <c r="D1115" s="36">
        <v>350510</v>
      </c>
      <c r="E1115" s="6" t="s">
        <v>379</v>
      </c>
      <c r="F1115" s="21" t="s">
        <v>5</v>
      </c>
      <c r="G1115" s="21" t="s">
        <v>25</v>
      </c>
    </row>
    <row r="1116" spans="1:7" s="8" customFormat="1">
      <c r="A1116" s="13" t="str">
        <f t="shared" si="20"/>
        <v>350510.400179</v>
      </c>
      <c r="B1116" s="9">
        <v>400179</v>
      </c>
      <c r="C1116" s="10" t="s">
        <v>155</v>
      </c>
      <c r="D1116" s="36">
        <v>350510</v>
      </c>
      <c r="E1116" s="6" t="s">
        <v>379</v>
      </c>
      <c r="F1116" s="21" t="s">
        <v>5</v>
      </c>
      <c r="G1116" s="21" t="s">
        <v>25</v>
      </c>
    </row>
    <row r="1117" spans="1:7" s="8" customFormat="1">
      <c r="A1117" s="13" t="str">
        <f t="shared" si="20"/>
        <v>350510.400180</v>
      </c>
      <c r="B1117" s="13">
        <v>400180</v>
      </c>
      <c r="C1117" s="14" t="s">
        <v>154</v>
      </c>
      <c r="D1117" s="36">
        <v>350510</v>
      </c>
      <c r="E1117" s="6" t="s">
        <v>379</v>
      </c>
      <c r="F1117" s="21" t="s">
        <v>5</v>
      </c>
      <c r="G1117" s="21" t="s">
        <v>25</v>
      </c>
    </row>
    <row r="1118" spans="1:7" s="8" customFormat="1">
      <c r="A1118" s="13" t="str">
        <f t="shared" si="20"/>
        <v>350510.400202</v>
      </c>
      <c r="B1118" s="9">
        <v>400202</v>
      </c>
      <c r="C1118" s="10" t="s">
        <v>136</v>
      </c>
      <c r="D1118" s="36">
        <v>350510</v>
      </c>
      <c r="E1118" s="6" t="s">
        <v>379</v>
      </c>
      <c r="F1118" s="21" t="s">
        <v>5</v>
      </c>
      <c r="G1118" s="21" t="s">
        <v>25</v>
      </c>
    </row>
    <row r="1119" spans="1:7" s="8" customFormat="1">
      <c r="A1119" s="13" t="str">
        <f t="shared" si="20"/>
        <v>350510.400203</v>
      </c>
      <c r="B1119" s="9">
        <v>400203</v>
      </c>
      <c r="C1119" s="10" t="s">
        <v>137</v>
      </c>
      <c r="D1119" s="36">
        <v>350510</v>
      </c>
      <c r="E1119" s="6" t="s">
        <v>379</v>
      </c>
      <c r="F1119" s="21" t="s">
        <v>5</v>
      </c>
      <c r="G1119" s="21" t="s">
        <v>25</v>
      </c>
    </row>
    <row r="1120" spans="1:7" s="8" customFormat="1">
      <c r="A1120" s="13" t="str">
        <f t="shared" si="20"/>
        <v>350510.400214</v>
      </c>
      <c r="B1120" s="9">
        <v>400214</v>
      </c>
      <c r="C1120" s="10" t="s">
        <v>146</v>
      </c>
      <c r="D1120" s="36">
        <v>350510</v>
      </c>
      <c r="E1120" s="6" t="s">
        <v>379</v>
      </c>
      <c r="F1120" s="21" t="s">
        <v>5</v>
      </c>
      <c r="G1120" s="21" t="s">
        <v>25</v>
      </c>
    </row>
    <row r="1121" spans="1:7" s="8" customFormat="1">
      <c r="A1121" s="13" t="str">
        <f t="shared" si="20"/>
        <v>350510.400219</v>
      </c>
      <c r="B1121" s="9">
        <v>400219</v>
      </c>
      <c r="C1121" s="10" t="s">
        <v>138</v>
      </c>
      <c r="D1121" s="36">
        <v>350510</v>
      </c>
      <c r="E1121" s="6" t="s">
        <v>379</v>
      </c>
      <c r="F1121" s="21" t="s">
        <v>5</v>
      </c>
      <c r="G1121" s="21" t="s">
        <v>25</v>
      </c>
    </row>
    <row r="1122" spans="1:7" s="8" customFormat="1">
      <c r="A1122" s="13" t="str">
        <f t="shared" si="20"/>
        <v>350510.400220</v>
      </c>
      <c r="B1122" s="9">
        <v>400220</v>
      </c>
      <c r="C1122" s="10" t="s">
        <v>139</v>
      </c>
      <c r="D1122" s="36">
        <v>350510</v>
      </c>
      <c r="E1122" s="6" t="s">
        <v>379</v>
      </c>
      <c r="F1122" s="21" t="s">
        <v>5</v>
      </c>
      <c r="G1122" s="21" t="s">
        <v>25</v>
      </c>
    </row>
    <row r="1123" spans="1:7" s="8" customFormat="1">
      <c r="A1123" s="13" t="str">
        <f t="shared" si="20"/>
        <v>350510.400221</v>
      </c>
      <c r="B1123" s="9">
        <v>400221</v>
      </c>
      <c r="C1123" s="10" t="s">
        <v>140</v>
      </c>
      <c r="D1123" s="36">
        <v>350510</v>
      </c>
      <c r="E1123" s="6" t="s">
        <v>379</v>
      </c>
      <c r="F1123" s="21" t="s">
        <v>5</v>
      </c>
      <c r="G1123" s="21" t="s">
        <v>25</v>
      </c>
    </row>
    <row r="1124" spans="1:7" s="8" customFormat="1">
      <c r="A1124" s="13" t="str">
        <f t="shared" ref="A1124:A1158" si="21">CONCATENATE(D1124,".",B1124)</f>
        <v>350610.400003</v>
      </c>
      <c r="B1124" s="11">
        <v>400003</v>
      </c>
      <c r="C1124" s="12" t="s">
        <v>83</v>
      </c>
      <c r="D1124" s="36">
        <v>350610</v>
      </c>
      <c r="E1124" s="6" t="s">
        <v>379</v>
      </c>
      <c r="F1124" s="21" t="s">
        <v>5</v>
      </c>
      <c r="G1124" s="21" t="s">
        <v>25</v>
      </c>
    </row>
    <row r="1125" spans="1:7" s="8" customFormat="1">
      <c r="A1125" s="13" t="str">
        <f t="shared" si="21"/>
        <v>350610.400004</v>
      </c>
      <c r="B1125" s="9">
        <v>400004</v>
      </c>
      <c r="C1125" s="10" t="s">
        <v>128</v>
      </c>
      <c r="D1125" s="36">
        <v>350610</v>
      </c>
      <c r="E1125" s="6" t="s">
        <v>379</v>
      </c>
      <c r="F1125" s="21" t="s">
        <v>5</v>
      </c>
      <c r="G1125" s="21" t="s">
        <v>25</v>
      </c>
    </row>
    <row r="1126" spans="1:7" s="8" customFormat="1">
      <c r="A1126" s="13" t="str">
        <f t="shared" si="21"/>
        <v>350610.400005</v>
      </c>
      <c r="B1126" s="9">
        <v>400005</v>
      </c>
      <c r="C1126" s="10" t="s">
        <v>129</v>
      </c>
      <c r="D1126" s="36">
        <v>350610</v>
      </c>
      <c r="E1126" s="6" t="s">
        <v>379</v>
      </c>
      <c r="F1126" s="21" t="s">
        <v>5</v>
      </c>
      <c r="G1126" s="21" t="s">
        <v>25</v>
      </c>
    </row>
    <row r="1127" spans="1:7" s="8" customFormat="1">
      <c r="A1127" s="13" t="str">
        <f t="shared" si="21"/>
        <v>350610.400006</v>
      </c>
      <c r="B1127" s="9">
        <v>400006</v>
      </c>
      <c r="C1127" s="10" t="s">
        <v>130</v>
      </c>
      <c r="D1127" s="36">
        <v>350610</v>
      </c>
      <c r="E1127" s="6" t="s">
        <v>379</v>
      </c>
      <c r="F1127" s="21" t="s">
        <v>5</v>
      </c>
      <c r="G1127" s="21" t="s">
        <v>25</v>
      </c>
    </row>
    <row r="1128" spans="1:7" s="8" customFormat="1">
      <c r="A1128" s="13" t="str">
        <f t="shared" si="21"/>
        <v>350610.400007</v>
      </c>
      <c r="B1128" s="9">
        <v>400007</v>
      </c>
      <c r="C1128" s="10" t="s">
        <v>131</v>
      </c>
      <c r="D1128" s="36">
        <v>350610</v>
      </c>
      <c r="E1128" s="6" t="s">
        <v>379</v>
      </c>
      <c r="F1128" s="21" t="s">
        <v>5</v>
      </c>
      <c r="G1128" s="21" t="s">
        <v>25</v>
      </c>
    </row>
    <row r="1129" spans="1:7" s="8" customFormat="1">
      <c r="A1129" s="13" t="str">
        <f t="shared" si="21"/>
        <v>350610.400010</v>
      </c>
      <c r="B1129" s="9">
        <v>400010</v>
      </c>
      <c r="C1129" s="10" t="s">
        <v>132</v>
      </c>
      <c r="D1129" s="36">
        <v>350610</v>
      </c>
      <c r="E1129" s="6" t="s">
        <v>379</v>
      </c>
      <c r="F1129" s="21" t="s">
        <v>5</v>
      </c>
      <c r="G1129" s="21" t="s">
        <v>25</v>
      </c>
    </row>
    <row r="1130" spans="1:7" s="8" customFormat="1">
      <c r="A1130" s="13" t="str">
        <f t="shared" si="21"/>
        <v>350610.400011</v>
      </c>
      <c r="B1130" s="9">
        <v>400011</v>
      </c>
      <c r="C1130" s="10" t="s">
        <v>133</v>
      </c>
      <c r="D1130" s="36">
        <v>350610</v>
      </c>
      <c r="E1130" s="6" t="s">
        <v>379</v>
      </c>
      <c r="F1130" s="21" t="s">
        <v>5</v>
      </c>
      <c r="G1130" s="21" t="s">
        <v>25</v>
      </c>
    </row>
    <row r="1131" spans="1:7" s="8" customFormat="1">
      <c r="A1131" s="13" t="str">
        <f t="shared" si="21"/>
        <v>350610.400012</v>
      </c>
      <c r="B1131" s="9">
        <v>400012</v>
      </c>
      <c r="C1131" s="10" t="s">
        <v>134</v>
      </c>
      <c r="D1131" s="36">
        <v>350610</v>
      </c>
      <c r="E1131" s="6" t="s">
        <v>379</v>
      </c>
      <c r="F1131" s="21" t="s">
        <v>5</v>
      </c>
      <c r="G1131" s="21" t="s">
        <v>25</v>
      </c>
    </row>
    <row r="1132" spans="1:7" s="8" customFormat="1">
      <c r="A1132" s="13" t="str">
        <f t="shared" si="21"/>
        <v>350610.400013</v>
      </c>
      <c r="B1132" s="9">
        <v>400013</v>
      </c>
      <c r="C1132" s="10" t="s">
        <v>135</v>
      </c>
      <c r="D1132" s="36">
        <v>350610</v>
      </c>
      <c r="E1132" s="6" t="s">
        <v>379</v>
      </c>
      <c r="F1132" s="21" t="s">
        <v>5</v>
      </c>
      <c r="G1132" s="21" t="s">
        <v>25</v>
      </c>
    </row>
    <row r="1133" spans="1:7" s="8" customFormat="1">
      <c r="A1133" s="13" t="str">
        <f t="shared" si="21"/>
        <v>350610.400014</v>
      </c>
      <c r="B1133" s="9">
        <v>400014</v>
      </c>
      <c r="C1133" s="10" t="s">
        <v>84</v>
      </c>
      <c r="D1133" s="36">
        <v>350610</v>
      </c>
      <c r="E1133" s="6" t="s">
        <v>379</v>
      </c>
      <c r="F1133" s="21" t="s">
        <v>5</v>
      </c>
      <c r="G1133" s="21" t="s">
        <v>25</v>
      </c>
    </row>
    <row r="1134" spans="1:7" s="8" customFormat="1">
      <c r="A1134" s="13" t="str">
        <f t="shared" si="21"/>
        <v>350610.400015</v>
      </c>
      <c r="B1134" s="9">
        <v>400015</v>
      </c>
      <c r="C1134" s="10" t="s">
        <v>85</v>
      </c>
      <c r="D1134" s="36">
        <v>350610</v>
      </c>
      <c r="E1134" s="6" t="s">
        <v>379</v>
      </c>
      <c r="F1134" s="21" t="s">
        <v>5</v>
      </c>
      <c r="G1134" s="21" t="s">
        <v>25</v>
      </c>
    </row>
    <row r="1135" spans="1:7" s="8" customFormat="1">
      <c r="A1135" s="13" t="str">
        <f t="shared" si="21"/>
        <v>350610.400016</v>
      </c>
      <c r="B1135" s="9">
        <v>400016</v>
      </c>
      <c r="C1135" s="10" t="s">
        <v>86</v>
      </c>
      <c r="D1135" s="36">
        <v>350610</v>
      </c>
      <c r="E1135" s="6" t="s">
        <v>379</v>
      </c>
      <c r="F1135" s="21" t="s">
        <v>5</v>
      </c>
      <c r="G1135" s="21" t="s">
        <v>25</v>
      </c>
    </row>
    <row r="1136" spans="1:7" s="8" customFormat="1">
      <c r="A1136" s="13" t="str">
        <f t="shared" si="21"/>
        <v>350610.400017</v>
      </c>
      <c r="B1136" s="9">
        <v>400017</v>
      </c>
      <c r="C1136" s="10" t="s">
        <v>87</v>
      </c>
      <c r="D1136" s="36">
        <v>350610</v>
      </c>
      <c r="E1136" s="6" t="s">
        <v>379</v>
      </c>
      <c r="F1136" s="21" t="s">
        <v>5</v>
      </c>
      <c r="G1136" s="21" t="s">
        <v>25</v>
      </c>
    </row>
    <row r="1137" spans="1:7" s="8" customFormat="1">
      <c r="A1137" s="13" t="str">
        <f t="shared" si="21"/>
        <v>350610.400020</v>
      </c>
      <c r="B1137" s="9">
        <v>400020</v>
      </c>
      <c r="C1137" s="10" t="s">
        <v>88</v>
      </c>
      <c r="D1137" s="36">
        <v>350610</v>
      </c>
      <c r="E1137" s="6" t="s">
        <v>379</v>
      </c>
      <c r="F1137" s="21" t="s">
        <v>5</v>
      </c>
      <c r="G1137" s="21" t="s">
        <v>25</v>
      </c>
    </row>
    <row r="1138" spans="1:7" s="8" customFormat="1">
      <c r="A1138" s="13" t="str">
        <f t="shared" si="21"/>
        <v>350610.400021</v>
      </c>
      <c r="B1138" s="9">
        <v>400021</v>
      </c>
      <c r="C1138" s="10" t="s">
        <v>89</v>
      </c>
      <c r="D1138" s="36">
        <v>350610</v>
      </c>
      <c r="E1138" s="6" t="s">
        <v>379</v>
      </c>
      <c r="F1138" s="21" t="s">
        <v>5</v>
      </c>
      <c r="G1138" s="21" t="s">
        <v>25</v>
      </c>
    </row>
    <row r="1139" spans="1:7" s="8" customFormat="1">
      <c r="A1139" s="13" t="str">
        <f t="shared" si="21"/>
        <v>350610.400022</v>
      </c>
      <c r="B1139" s="9">
        <v>400022</v>
      </c>
      <c r="C1139" s="10" t="s">
        <v>143</v>
      </c>
      <c r="D1139" s="36">
        <v>350610</v>
      </c>
      <c r="E1139" s="6" t="s">
        <v>379</v>
      </c>
      <c r="F1139" s="21" t="s">
        <v>5</v>
      </c>
      <c r="G1139" s="21" t="s">
        <v>25</v>
      </c>
    </row>
    <row r="1140" spans="1:7" s="8" customFormat="1">
      <c r="A1140" s="13" t="str">
        <f t="shared" si="21"/>
        <v>350610.400024</v>
      </c>
      <c r="B1140" s="9">
        <v>400024</v>
      </c>
      <c r="C1140" s="10" t="s">
        <v>144</v>
      </c>
      <c r="D1140" s="36">
        <v>350610</v>
      </c>
      <c r="E1140" s="6" t="s">
        <v>379</v>
      </c>
      <c r="F1140" s="21" t="s">
        <v>5</v>
      </c>
      <c r="G1140" s="21" t="s">
        <v>25</v>
      </c>
    </row>
    <row r="1141" spans="1:7" s="8" customFormat="1">
      <c r="A1141" s="13" t="str">
        <f t="shared" si="21"/>
        <v>350610.400025</v>
      </c>
      <c r="B1141" s="9">
        <v>400025</v>
      </c>
      <c r="C1141" s="10" t="s">
        <v>147</v>
      </c>
      <c r="D1141" s="36">
        <v>350610</v>
      </c>
      <c r="E1141" s="6" t="s">
        <v>379</v>
      </c>
      <c r="F1141" s="21" t="s">
        <v>5</v>
      </c>
      <c r="G1141" s="21" t="s">
        <v>25</v>
      </c>
    </row>
    <row r="1142" spans="1:7" s="8" customFormat="1">
      <c r="A1142" s="13" t="str">
        <f t="shared" si="21"/>
        <v>350610.400026</v>
      </c>
      <c r="B1142" s="9">
        <v>400026</v>
      </c>
      <c r="C1142" s="10" t="s">
        <v>148</v>
      </c>
      <c r="D1142" s="36">
        <v>350610</v>
      </c>
      <c r="E1142" s="6" t="s">
        <v>379</v>
      </c>
      <c r="F1142" s="21" t="s">
        <v>5</v>
      </c>
      <c r="G1142" s="21" t="s">
        <v>25</v>
      </c>
    </row>
    <row r="1143" spans="1:7" s="8" customFormat="1">
      <c r="A1143" s="13" t="str">
        <f t="shared" si="21"/>
        <v>350610.400027</v>
      </c>
      <c r="B1143" s="9">
        <v>400027</v>
      </c>
      <c r="C1143" s="10" t="s">
        <v>149</v>
      </c>
      <c r="D1143" s="36">
        <v>350610</v>
      </c>
      <c r="E1143" s="6" t="s">
        <v>379</v>
      </c>
      <c r="F1143" s="21" t="s">
        <v>5</v>
      </c>
      <c r="G1143" s="21" t="s">
        <v>25</v>
      </c>
    </row>
    <row r="1144" spans="1:7" s="8" customFormat="1">
      <c r="A1144" s="13" t="str">
        <f t="shared" si="21"/>
        <v>350610.400028</v>
      </c>
      <c r="B1144" s="9">
        <v>400028</v>
      </c>
      <c r="C1144" s="10" t="s">
        <v>150</v>
      </c>
      <c r="D1144" s="36">
        <v>350610</v>
      </c>
      <c r="E1144" s="6" t="s">
        <v>379</v>
      </c>
      <c r="F1144" s="21" t="s">
        <v>5</v>
      </c>
      <c r="G1144" s="21" t="s">
        <v>25</v>
      </c>
    </row>
    <row r="1145" spans="1:7" s="8" customFormat="1">
      <c r="A1145" s="13" t="str">
        <f t="shared" si="21"/>
        <v>350610.400029</v>
      </c>
      <c r="B1145" s="9">
        <v>400029</v>
      </c>
      <c r="C1145" s="10" t="s">
        <v>151</v>
      </c>
      <c r="D1145" s="36">
        <v>350610</v>
      </c>
      <c r="E1145" s="6" t="s">
        <v>379</v>
      </c>
      <c r="F1145" s="21" t="s">
        <v>5</v>
      </c>
      <c r="G1145" s="21" t="s">
        <v>25</v>
      </c>
    </row>
    <row r="1146" spans="1:7" s="8" customFormat="1">
      <c r="A1146" s="13" t="str">
        <f t="shared" si="21"/>
        <v>350610.400030</v>
      </c>
      <c r="B1146" s="9">
        <v>400030</v>
      </c>
      <c r="C1146" s="10" t="s">
        <v>152</v>
      </c>
      <c r="D1146" s="36">
        <v>350610</v>
      </c>
      <c r="E1146" s="6" t="s">
        <v>379</v>
      </c>
      <c r="F1146" s="21" t="s">
        <v>5</v>
      </c>
      <c r="G1146" s="21" t="s">
        <v>25</v>
      </c>
    </row>
    <row r="1147" spans="1:7" s="8" customFormat="1">
      <c r="A1147" s="13" t="str">
        <f t="shared" si="21"/>
        <v>350610.400175</v>
      </c>
      <c r="B1147" s="9">
        <v>400175</v>
      </c>
      <c r="C1147" s="10" t="s">
        <v>141</v>
      </c>
      <c r="D1147" s="36">
        <v>350610</v>
      </c>
      <c r="E1147" s="6" t="s">
        <v>379</v>
      </c>
      <c r="F1147" s="21" t="s">
        <v>5</v>
      </c>
      <c r="G1147" s="21" t="s">
        <v>25</v>
      </c>
    </row>
    <row r="1148" spans="1:7" s="8" customFormat="1">
      <c r="A1148" s="13" t="str">
        <f t="shared" si="21"/>
        <v>350610.400176</v>
      </c>
      <c r="B1148" s="9">
        <v>400176</v>
      </c>
      <c r="C1148" s="10" t="s">
        <v>142</v>
      </c>
      <c r="D1148" s="36">
        <v>350610</v>
      </c>
      <c r="E1148" s="6" t="s">
        <v>379</v>
      </c>
      <c r="F1148" s="21" t="s">
        <v>5</v>
      </c>
      <c r="G1148" s="21" t="s">
        <v>25</v>
      </c>
    </row>
    <row r="1149" spans="1:7" s="8" customFormat="1">
      <c r="A1149" s="13" t="str">
        <f t="shared" si="21"/>
        <v>350610.400177</v>
      </c>
      <c r="B1149" s="9">
        <v>400177</v>
      </c>
      <c r="C1149" s="10" t="s">
        <v>145</v>
      </c>
      <c r="D1149" s="36">
        <v>350610</v>
      </c>
      <c r="E1149" s="6" t="s">
        <v>379</v>
      </c>
      <c r="F1149" s="21" t="s">
        <v>5</v>
      </c>
      <c r="G1149" s="21" t="s">
        <v>25</v>
      </c>
    </row>
    <row r="1150" spans="1:7" s="8" customFormat="1">
      <c r="A1150" s="13" t="str">
        <f t="shared" si="21"/>
        <v>350610.400178</v>
      </c>
      <c r="B1150" s="9">
        <v>400178</v>
      </c>
      <c r="C1150" s="10" t="s">
        <v>153</v>
      </c>
      <c r="D1150" s="36">
        <v>350610</v>
      </c>
      <c r="E1150" s="6" t="s">
        <v>379</v>
      </c>
      <c r="F1150" s="21" t="s">
        <v>5</v>
      </c>
      <c r="G1150" s="21" t="s">
        <v>25</v>
      </c>
    </row>
    <row r="1151" spans="1:7" s="8" customFormat="1">
      <c r="A1151" s="13" t="str">
        <f t="shared" si="21"/>
        <v>350610.400179</v>
      </c>
      <c r="B1151" s="9">
        <v>400179</v>
      </c>
      <c r="C1151" s="10" t="s">
        <v>155</v>
      </c>
      <c r="D1151" s="36">
        <v>350610</v>
      </c>
      <c r="E1151" s="6" t="s">
        <v>379</v>
      </c>
      <c r="F1151" s="21" t="s">
        <v>5</v>
      </c>
      <c r="G1151" s="21" t="s">
        <v>25</v>
      </c>
    </row>
    <row r="1152" spans="1:7" s="8" customFormat="1">
      <c r="A1152" s="13" t="str">
        <f t="shared" si="21"/>
        <v>350610.400180</v>
      </c>
      <c r="B1152" s="13">
        <v>400180</v>
      </c>
      <c r="C1152" s="14" t="s">
        <v>154</v>
      </c>
      <c r="D1152" s="36">
        <v>350610</v>
      </c>
      <c r="E1152" s="6" t="s">
        <v>379</v>
      </c>
      <c r="F1152" s="21" t="s">
        <v>5</v>
      </c>
      <c r="G1152" s="21" t="s">
        <v>25</v>
      </c>
    </row>
    <row r="1153" spans="1:7" s="8" customFormat="1">
      <c r="A1153" s="13" t="str">
        <f t="shared" si="21"/>
        <v>350610.400202</v>
      </c>
      <c r="B1153" s="9">
        <v>400202</v>
      </c>
      <c r="C1153" s="10" t="s">
        <v>136</v>
      </c>
      <c r="D1153" s="36">
        <v>350610</v>
      </c>
      <c r="E1153" s="6" t="s">
        <v>379</v>
      </c>
      <c r="F1153" s="21" t="s">
        <v>5</v>
      </c>
      <c r="G1153" s="21" t="s">
        <v>25</v>
      </c>
    </row>
    <row r="1154" spans="1:7" s="8" customFormat="1">
      <c r="A1154" s="13" t="str">
        <f t="shared" si="21"/>
        <v>350610.400203</v>
      </c>
      <c r="B1154" s="9">
        <v>400203</v>
      </c>
      <c r="C1154" s="10" t="s">
        <v>137</v>
      </c>
      <c r="D1154" s="36">
        <v>350610</v>
      </c>
      <c r="E1154" s="6" t="s">
        <v>379</v>
      </c>
      <c r="F1154" s="21" t="s">
        <v>5</v>
      </c>
      <c r="G1154" s="21" t="s">
        <v>25</v>
      </c>
    </row>
    <row r="1155" spans="1:7" s="8" customFormat="1">
      <c r="A1155" s="13" t="str">
        <f t="shared" si="21"/>
        <v>350610.400214</v>
      </c>
      <c r="B1155" s="9">
        <v>400214</v>
      </c>
      <c r="C1155" s="10" t="s">
        <v>146</v>
      </c>
      <c r="D1155" s="36">
        <v>350610</v>
      </c>
      <c r="E1155" s="6" t="s">
        <v>379</v>
      </c>
      <c r="F1155" s="21" t="s">
        <v>5</v>
      </c>
      <c r="G1155" s="21" t="s">
        <v>25</v>
      </c>
    </row>
    <row r="1156" spans="1:7" s="8" customFormat="1">
      <c r="A1156" s="13" t="str">
        <f t="shared" si="21"/>
        <v>350610.400219</v>
      </c>
      <c r="B1156" s="9">
        <v>400219</v>
      </c>
      <c r="C1156" s="10" t="s">
        <v>138</v>
      </c>
      <c r="D1156" s="36">
        <v>350610</v>
      </c>
      <c r="E1156" s="6" t="s">
        <v>379</v>
      </c>
      <c r="F1156" s="21" t="s">
        <v>5</v>
      </c>
      <c r="G1156" s="21" t="s">
        <v>25</v>
      </c>
    </row>
    <row r="1157" spans="1:7" s="8" customFormat="1">
      <c r="A1157" s="13" t="str">
        <f t="shared" si="21"/>
        <v>350610.400220</v>
      </c>
      <c r="B1157" s="9">
        <v>400220</v>
      </c>
      <c r="C1157" s="10" t="s">
        <v>139</v>
      </c>
      <c r="D1157" s="36">
        <v>350610</v>
      </c>
      <c r="E1157" s="6" t="s">
        <v>379</v>
      </c>
      <c r="F1157" s="21" t="s">
        <v>5</v>
      </c>
      <c r="G1157" s="21" t="s">
        <v>25</v>
      </c>
    </row>
    <row r="1158" spans="1:7" s="8" customFormat="1">
      <c r="A1158" s="13" t="str">
        <f t="shared" si="21"/>
        <v>350610.400221</v>
      </c>
      <c r="B1158" s="9">
        <v>400221</v>
      </c>
      <c r="C1158" s="10" t="s">
        <v>140</v>
      </c>
      <c r="D1158" s="36">
        <v>350610</v>
      </c>
      <c r="E1158" s="6" t="s">
        <v>379</v>
      </c>
      <c r="F1158" s="21" t="s">
        <v>5</v>
      </c>
      <c r="G1158" s="21" t="s">
        <v>25</v>
      </c>
    </row>
    <row r="1159" spans="1:7" s="8" customFormat="1">
      <c r="A1159" s="13" t="str">
        <f t="shared" ref="A1159:A1193" si="22">CONCATENATE(D1159,".",B1159)</f>
        <v>350111.400003</v>
      </c>
      <c r="B1159" s="11">
        <v>400003</v>
      </c>
      <c r="C1159" s="12" t="s">
        <v>83</v>
      </c>
      <c r="D1159" s="36">
        <v>350111</v>
      </c>
      <c r="E1159" s="6" t="s">
        <v>384</v>
      </c>
      <c r="F1159" s="21" t="s">
        <v>5</v>
      </c>
      <c r="G1159" s="21" t="s">
        <v>25</v>
      </c>
    </row>
    <row r="1160" spans="1:7" s="8" customFormat="1">
      <c r="A1160" s="13" t="str">
        <f t="shared" si="22"/>
        <v>350111.400004</v>
      </c>
      <c r="B1160" s="9">
        <v>400004</v>
      </c>
      <c r="C1160" s="10" t="s">
        <v>128</v>
      </c>
      <c r="D1160" s="36">
        <v>350111</v>
      </c>
      <c r="E1160" s="6" t="s">
        <v>384</v>
      </c>
      <c r="F1160" s="21" t="s">
        <v>5</v>
      </c>
      <c r="G1160" s="21" t="s">
        <v>25</v>
      </c>
    </row>
    <row r="1161" spans="1:7" s="8" customFormat="1">
      <c r="A1161" s="13" t="str">
        <f t="shared" si="22"/>
        <v>350111.400005</v>
      </c>
      <c r="B1161" s="9">
        <v>400005</v>
      </c>
      <c r="C1161" s="10" t="s">
        <v>129</v>
      </c>
      <c r="D1161" s="36">
        <v>350111</v>
      </c>
      <c r="E1161" s="6" t="s">
        <v>384</v>
      </c>
      <c r="F1161" s="21" t="s">
        <v>5</v>
      </c>
      <c r="G1161" s="21" t="s">
        <v>25</v>
      </c>
    </row>
    <row r="1162" spans="1:7" s="8" customFormat="1">
      <c r="A1162" s="13" t="str">
        <f t="shared" si="22"/>
        <v>350111.400006</v>
      </c>
      <c r="B1162" s="9">
        <v>400006</v>
      </c>
      <c r="C1162" s="10" t="s">
        <v>130</v>
      </c>
      <c r="D1162" s="36">
        <v>350111</v>
      </c>
      <c r="E1162" s="6" t="s">
        <v>384</v>
      </c>
      <c r="F1162" s="21" t="s">
        <v>5</v>
      </c>
      <c r="G1162" s="21" t="s">
        <v>25</v>
      </c>
    </row>
    <row r="1163" spans="1:7" s="8" customFormat="1">
      <c r="A1163" s="13" t="str">
        <f t="shared" si="22"/>
        <v>350111.400007</v>
      </c>
      <c r="B1163" s="9">
        <v>400007</v>
      </c>
      <c r="C1163" s="10" t="s">
        <v>131</v>
      </c>
      <c r="D1163" s="36">
        <v>350111</v>
      </c>
      <c r="E1163" s="6" t="s">
        <v>384</v>
      </c>
      <c r="F1163" s="21" t="s">
        <v>5</v>
      </c>
      <c r="G1163" s="21" t="s">
        <v>25</v>
      </c>
    </row>
    <row r="1164" spans="1:7" s="8" customFormat="1">
      <c r="A1164" s="13" t="str">
        <f t="shared" si="22"/>
        <v>350111.400010</v>
      </c>
      <c r="B1164" s="9">
        <v>400010</v>
      </c>
      <c r="C1164" s="10" t="s">
        <v>132</v>
      </c>
      <c r="D1164" s="36">
        <v>350111</v>
      </c>
      <c r="E1164" s="6" t="s">
        <v>384</v>
      </c>
      <c r="F1164" s="21" t="s">
        <v>5</v>
      </c>
      <c r="G1164" s="21" t="s">
        <v>25</v>
      </c>
    </row>
    <row r="1165" spans="1:7" s="8" customFormat="1">
      <c r="A1165" s="13" t="str">
        <f t="shared" si="22"/>
        <v>350111.400011</v>
      </c>
      <c r="B1165" s="9">
        <v>400011</v>
      </c>
      <c r="C1165" s="10" t="s">
        <v>133</v>
      </c>
      <c r="D1165" s="36">
        <v>350111</v>
      </c>
      <c r="E1165" s="6" t="s">
        <v>384</v>
      </c>
      <c r="F1165" s="21" t="s">
        <v>5</v>
      </c>
      <c r="G1165" s="21" t="s">
        <v>25</v>
      </c>
    </row>
    <row r="1166" spans="1:7" s="8" customFormat="1">
      <c r="A1166" s="13" t="str">
        <f t="shared" si="22"/>
        <v>350111.400012</v>
      </c>
      <c r="B1166" s="9">
        <v>400012</v>
      </c>
      <c r="C1166" s="10" t="s">
        <v>134</v>
      </c>
      <c r="D1166" s="36">
        <v>350111</v>
      </c>
      <c r="E1166" s="6" t="s">
        <v>384</v>
      </c>
      <c r="F1166" s="21" t="s">
        <v>5</v>
      </c>
      <c r="G1166" s="21" t="s">
        <v>25</v>
      </c>
    </row>
    <row r="1167" spans="1:7" s="8" customFormat="1">
      <c r="A1167" s="13" t="str">
        <f t="shared" si="22"/>
        <v>350111.400013</v>
      </c>
      <c r="B1167" s="9">
        <v>400013</v>
      </c>
      <c r="C1167" s="10" t="s">
        <v>135</v>
      </c>
      <c r="D1167" s="36">
        <v>350111</v>
      </c>
      <c r="E1167" s="6" t="s">
        <v>384</v>
      </c>
      <c r="F1167" s="21" t="s">
        <v>5</v>
      </c>
      <c r="G1167" s="21" t="s">
        <v>25</v>
      </c>
    </row>
    <row r="1168" spans="1:7" s="8" customFormat="1">
      <c r="A1168" s="13" t="str">
        <f t="shared" si="22"/>
        <v>350111.400014</v>
      </c>
      <c r="B1168" s="9">
        <v>400014</v>
      </c>
      <c r="C1168" s="10" t="s">
        <v>84</v>
      </c>
      <c r="D1168" s="36">
        <v>350111</v>
      </c>
      <c r="E1168" s="6" t="s">
        <v>384</v>
      </c>
      <c r="F1168" s="21" t="s">
        <v>5</v>
      </c>
      <c r="G1168" s="21" t="s">
        <v>25</v>
      </c>
    </row>
    <row r="1169" spans="1:7" s="8" customFormat="1">
      <c r="A1169" s="13" t="str">
        <f t="shared" si="22"/>
        <v>350111.400015</v>
      </c>
      <c r="B1169" s="9">
        <v>400015</v>
      </c>
      <c r="C1169" s="10" t="s">
        <v>85</v>
      </c>
      <c r="D1169" s="36">
        <v>350111</v>
      </c>
      <c r="E1169" s="6" t="s">
        <v>384</v>
      </c>
      <c r="F1169" s="21" t="s">
        <v>5</v>
      </c>
      <c r="G1169" s="21" t="s">
        <v>25</v>
      </c>
    </row>
    <row r="1170" spans="1:7" s="8" customFormat="1">
      <c r="A1170" s="13" t="str">
        <f t="shared" si="22"/>
        <v>350111.400016</v>
      </c>
      <c r="B1170" s="9">
        <v>400016</v>
      </c>
      <c r="C1170" s="10" t="s">
        <v>86</v>
      </c>
      <c r="D1170" s="36">
        <v>350111</v>
      </c>
      <c r="E1170" s="6" t="s">
        <v>384</v>
      </c>
      <c r="F1170" s="21" t="s">
        <v>5</v>
      </c>
      <c r="G1170" s="21" t="s">
        <v>25</v>
      </c>
    </row>
    <row r="1171" spans="1:7" s="8" customFormat="1">
      <c r="A1171" s="13" t="str">
        <f t="shared" si="22"/>
        <v>350111.400017</v>
      </c>
      <c r="B1171" s="9">
        <v>400017</v>
      </c>
      <c r="C1171" s="10" t="s">
        <v>87</v>
      </c>
      <c r="D1171" s="36">
        <v>350111</v>
      </c>
      <c r="E1171" s="6" t="s">
        <v>384</v>
      </c>
      <c r="F1171" s="21" t="s">
        <v>5</v>
      </c>
      <c r="G1171" s="21" t="s">
        <v>25</v>
      </c>
    </row>
    <row r="1172" spans="1:7" s="8" customFormat="1">
      <c r="A1172" s="13" t="str">
        <f t="shared" si="22"/>
        <v>350111.400020</v>
      </c>
      <c r="B1172" s="9">
        <v>400020</v>
      </c>
      <c r="C1172" s="10" t="s">
        <v>88</v>
      </c>
      <c r="D1172" s="36">
        <v>350111</v>
      </c>
      <c r="E1172" s="6" t="s">
        <v>384</v>
      </c>
      <c r="F1172" s="21" t="s">
        <v>5</v>
      </c>
      <c r="G1172" s="21" t="s">
        <v>25</v>
      </c>
    </row>
    <row r="1173" spans="1:7" s="8" customFormat="1">
      <c r="A1173" s="13" t="str">
        <f t="shared" si="22"/>
        <v>350111.400021</v>
      </c>
      <c r="B1173" s="9">
        <v>400021</v>
      </c>
      <c r="C1173" s="10" t="s">
        <v>89</v>
      </c>
      <c r="D1173" s="36">
        <v>350111</v>
      </c>
      <c r="E1173" s="6" t="s">
        <v>384</v>
      </c>
      <c r="F1173" s="21" t="s">
        <v>5</v>
      </c>
      <c r="G1173" s="21" t="s">
        <v>25</v>
      </c>
    </row>
    <row r="1174" spans="1:7" s="8" customFormat="1">
      <c r="A1174" s="13" t="str">
        <f t="shared" si="22"/>
        <v>350111.400022</v>
      </c>
      <c r="B1174" s="9">
        <v>400022</v>
      </c>
      <c r="C1174" s="10" t="s">
        <v>143</v>
      </c>
      <c r="D1174" s="36">
        <v>350111</v>
      </c>
      <c r="E1174" s="6" t="s">
        <v>384</v>
      </c>
      <c r="F1174" s="21" t="s">
        <v>5</v>
      </c>
      <c r="G1174" s="21" t="s">
        <v>25</v>
      </c>
    </row>
    <row r="1175" spans="1:7" s="8" customFormat="1">
      <c r="A1175" s="13" t="str">
        <f t="shared" si="22"/>
        <v>350111.400024</v>
      </c>
      <c r="B1175" s="9">
        <v>400024</v>
      </c>
      <c r="C1175" s="10" t="s">
        <v>144</v>
      </c>
      <c r="D1175" s="36">
        <v>350111</v>
      </c>
      <c r="E1175" s="6" t="s">
        <v>384</v>
      </c>
      <c r="F1175" s="21" t="s">
        <v>5</v>
      </c>
      <c r="G1175" s="21" t="s">
        <v>25</v>
      </c>
    </row>
    <row r="1176" spans="1:7" s="8" customFormat="1">
      <c r="A1176" s="13" t="str">
        <f t="shared" si="22"/>
        <v>350111.400025</v>
      </c>
      <c r="B1176" s="9">
        <v>400025</v>
      </c>
      <c r="C1176" s="10" t="s">
        <v>147</v>
      </c>
      <c r="D1176" s="36">
        <v>350111</v>
      </c>
      <c r="E1176" s="6" t="s">
        <v>384</v>
      </c>
      <c r="F1176" s="21" t="s">
        <v>5</v>
      </c>
      <c r="G1176" s="21" t="s">
        <v>25</v>
      </c>
    </row>
    <row r="1177" spans="1:7" s="8" customFormat="1">
      <c r="A1177" s="13" t="str">
        <f t="shared" si="22"/>
        <v>350111.400026</v>
      </c>
      <c r="B1177" s="9">
        <v>400026</v>
      </c>
      <c r="C1177" s="10" t="s">
        <v>148</v>
      </c>
      <c r="D1177" s="36">
        <v>350111</v>
      </c>
      <c r="E1177" s="6" t="s">
        <v>384</v>
      </c>
      <c r="F1177" s="21" t="s">
        <v>5</v>
      </c>
      <c r="G1177" s="21" t="s">
        <v>25</v>
      </c>
    </row>
    <row r="1178" spans="1:7" s="8" customFormat="1">
      <c r="A1178" s="13" t="str">
        <f t="shared" si="22"/>
        <v>350111.400027</v>
      </c>
      <c r="B1178" s="9">
        <v>400027</v>
      </c>
      <c r="C1178" s="10" t="s">
        <v>149</v>
      </c>
      <c r="D1178" s="36">
        <v>350111</v>
      </c>
      <c r="E1178" s="6" t="s">
        <v>384</v>
      </c>
      <c r="F1178" s="21" t="s">
        <v>5</v>
      </c>
      <c r="G1178" s="21" t="s">
        <v>25</v>
      </c>
    </row>
    <row r="1179" spans="1:7" s="8" customFormat="1">
      <c r="A1179" s="13" t="str">
        <f t="shared" si="22"/>
        <v>350111.400028</v>
      </c>
      <c r="B1179" s="9">
        <v>400028</v>
      </c>
      <c r="C1179" s="10" t="s">
        <v>150</v>
      </c>
      <c r="D1179" s="36">
        <v>350111</v>
      </c>
      <c r="E1179" s="6" t="s">
        <v>384</v>
      </c>
      <c r="F1179" s="21" t="s">
        <v>5</v>
      </c>
      <c r="G1179" s="21" t="s">
        <v>25</v>
      </c>
    </row>
    <row r="1180" spans="1:7" s="8" customFormat="1">
      <c r="A1180" s="13" t="str">
        <f t="shared" si="22"/>
        <v>350111.400029</v>
      </c>
      <c r="B1180" s="9">
        <v>400029</v>
      </c>
      <c r="C1180" s="10" t="s">
        <v>151</v>
      </c>
      <c r="D1180" s="36">
        <v>350111</v>
      </c>
      <c r="E1180" s="6" t="s">
        <v>384</v>
      </c>
      <c r="F1180" s="21" t="s">
        <v>5</v>
      </c>
      <c r="G1180" s="21" t="s">
        <v>25</v>
      </c>
    </row>
    <row r="1181" spans="1:7" s="8" customFormat="1">
      <c r="A1181" s="13" t="str">
        <f t="shared" si="22"/>
        <v>350111.400030</v>
      </c>
      <c r="B1181" s="9">
        <v>400030</v>
      </c>
      <c r="C1181" s="10" t="s">
        <v>152</v>
      </c>
      <c r="D1181" s="36">
        <v>350111</v>
      </c>
      <c r="E1181" s="6" t="s">
        <v>384</v>
      </c>
      <c r="F1181" s="21" t="s">
        <v>5</v>
      </c>
      <c r="G1181" s="21" t="s">
        <v>25</v>
      </c>
    </row>
    <row r="1182" spans="1:7" s="8" customFormat="1">
      <c r="A1182" s="13" t="str">
        <f t="shared" si="22"/>
        <v>350111.400175</v>
      </c>
      <c r="B1182" s="9">
        <v>400175</v>
      </c>
      <c r="C1182" s="10" t="s">
        <v>141</v>
      </c>
      <c r="D1182" s="36">
        <v>350111</v>
      </c>
      <c r="E1182" s="6" t="s">
        <v>384</v>
      </c>
      <c r="F1182" s="21" t="s">
        <v>5</v>
      </c>
      <c r="G1182" s="21" t="s">
        <v>25</v>
      </c>
    </row>
    <row r="1183" spans="1:7" s="8" customFormat="1">
      <c r="A1183" s="13" t="str">
        <f t="shared" si="22"/>
        <v>350111.400176</v>
      </c>
      <c r="B1183" s="9">
        <v>400176</v>
      </c>
      <c r="C1183" s="10" t="s">
        <v>142</v>
      </c>
      <c r="D1183" s="36">
        <v>350111</v>
      </c>
      <c r="E1183" s="6" t="s">
        <v>384</v>
      </c>
      <c r="F1183" s="21" t="s">
        <v>5</v>
      </c>
      <c r="G1183" s="21" t="s">
        <v>25</v>
      </c>
    </row>
    <row r="1184" spans="1:7" s="8" customFormat="1">
      <c r="A1184" s="13" t="str">
        <f t="shared" si="22"/>
        <v>350111.400177</v>
      </c>
      <c r="B1184" s="9">
        <v>400177</v>
      </c>
      <c r="C1184" s="10" t="s">
        <v>145</v>
      </c>
      <c r="D1184" s="36">
        <v>350111</v>
      </c>
      <c r="E1184" s="6" t="s">
        <v>384</v>
      </c>
      <c r="F1184" s="21" t="s">
        <v>5</v>
      </c>
      <c r="G1184" s="21" t="s">
        <v>25</v>
      </c>
    </row>
    <row r="1185" spans="1:7" s="8" customFormat="1">
      <c r="A1185" s="13" t="str">
        <f t="shared" si="22"/>
        <v>350111.400178</v>
      </c>
      <c r="B1185" s="9">
        <v>400178</v>
      </c>
      <c r="C1185" s="10" t="s">
        <v>153</v>
      </c>
      <c r="D1185" s="36">
        <v>350111</v>
      </c>
      <c r="E1185" s="6" t="s">
        <v>384</v>
      </c>
      <c r="F1185" s="21" t="s">
        <v>5</v>
      </c>
      <c r="G1185" s="21" t="s">
        <v>25</v>
      </c>
    </row>
    <row r="1186" spans="1:7" s="8" customFormat="1">
      <c r="A1186" s="13" t="str">
        <f t="shared" si="22"/>
        <v>350111.400179</v>
      </c>
      <c r="B1186" s="9">
        <v>400179</v>
      </c>
      <c r="C1186" s="10" t="s">
        <v>155</v>
      </c>
      <c r="D1186" s="36">
        <v>350111</v>
      </c>
      <c r="E1186" s="6" t="s">
        <v>384</v>
      </c>
      <c r="F1186" s="21" t="s">
        <v>5</v>
      </c>
      <c r="G1186" s="21" t="s">
        <v>25</v>
      </c>
    </row>
    <row r="1187" spans="1:7" s="8" customFormat="1">
      <c r="A1187" s="13" t="str">
        <f t="shared" si="22"/>
        <v>350111.400180</v>
      </c>
      <c r="B1187" s="13">
        <v>400180</v>
      </c>
      <c r="C1187" s="14" t="s">
        <v>154</v>
      </c>
      <c r="D1187" s="36">
        <v>350111</v>
      </c>
      <c r="E1187" s="6" t="s">
        <v>384</v>
      </c>
      <c r="F1187" s="21" t="s">
        <v>5</v>
      </c>
      <c r="G1187" s="21" t="s">
        <v>25</v>
      </c>
    </row>
    <row r="1188" spans="1:7" s="8" customFormat="1">
      <c r="A1188" s="13" t="str">
        <f t="shared" si="22"/>
        <v>350111.400202</v>
      </c>
      <c r="B1188" s="9">
        <v>400202</v>
      </c>
      <c r="C1188" s="10" t="s">
        <v>136</v>
      </c>
      <c r="D1188" s="36">
        <v>350111</v>
      </c>
      <c r="E1188" s="6" t="s">
        <v>384</v>
      </c>
      <c r="F1188" s="21" t="s">
        <v>5</v>
      </c>
      <c r="G1188" s="21" t="s">
        <v>25</v>
      </c>
    </row>
    <row r="1189" spans="1:7" s="8" customFormat="1">
      <c r="A1189" s="13" t="str">
        <f t="shared" si="22"/>
        <v>350111.400203</v>
      </c>
      <c r="B1189" s="9">
        <v>400203</v>
      </c>
      <c r="C1189" s="10" t="s">
        <v>137</v>
      </c>
      <c r="D1189" s="36">
        <v>350111</v>
      </c>
      <c r="E1189" s="6" t="s">
        <v>384</v>
      </c>
      <c r="F1189" s="21" t="s">
        <v>5</v>
      </c>
      <c r="G1189" s="21" t="s">
        <v>25</v>
      </c>
    </row>
    <row r="1190" spans="1:7" s="8" customFormat="1">
      <c r="A1190" s="13" t="str">
        <f t="shared" si="22"/>
        <v>350111.400214</v>
      </c>
      <c r="B1190" s="9">
        <v>400214</v>
      </c>
      <c r="C1190" s="10" t="s">
        <v>146</v>
      </c>
      <c r="D1190" s="36">
        <v>350111</v>
      </c>
      <c r="E1190" s="6" t="s">
        <v>384</v>
      </c>
      <c r="F1190" s="21" t="s">
        <v>5</v>
      </c>
      <c r="G1190" s="21" t="s">
        <v>25</v>
      </c>
    </row>
    <row r="1191" spans="1:7" s="8" customFormat="1">
      <c r="A1191" s="13" t="str">
        <f t="shared" si="22"/>
        <v>350111.400219</v>
      </c>
      <c r="B1191" s="9">
        <v>400219</v>
      </c>
      <c r="C1191" s="10" t="s">
        <v>138</v>
      </c>
      <c r="D1191" s="36">
        <v>350111</v>
      </c>
      <c r="E1191" s="6" t="s">
        <v>384</v>
      </c>
      <c r="F1191" s="21" t="s">
        <v>5</v>
      </c>
      <c r="G1191" s="21" t="s">
        <v>25</v>
      </c>
    </row>
    <row r="1192" spans="1:7" s="8" customFormat="1">
      <c r="A1192" s="13" t="str">
        <f t="shared" si="22"/>
        <v>350111.400220</v>
      </c>
      <c r="B1192" s="9">
        <v>400220</v>
      </c>
      <c r="C1192" s="10" t="s">
        <v>139</v>
      </c>
      <c r="D1192" s="36">
        <v>350111</v>
      </c>
      <c r="E1192" s="6" t="s">
        <v>384</v>
      </c>
      <c r="F1192" s="21" t="s">
        <v>5</v>
      </c>
      <c r="G1192" s="21" t="s">
        <v>25</v>
      </c>
    </row>
    <row r="1193" spans="1:7" s="8" customFormat="1">
      <c r="A1193" s="13" t="str">
        <f t="shared" si="22"/>
        <v>350111.400221</v>
      </c>
      <c r="B1193" s="9">
        <v>400221</v>
      </c>
      <c r="C1193" s="10" t="s">
        <v>140</v>
      </c>
      <c r="D1193" s="36">
        <v>350111</v>
      </c>
      <c r="E1193" s="6" t="s">
        <v>384</v>
      </c>
      <c r="F1193" s="21" t="s">
        <v>5</v>
      </c>
      <c r="G1193" s="21" t="s">
        <v>25</v>
      </c>
    </row>
    <row r="1194" spans="1:7" s="8" customFormat="1">
      <c r="A1194" s="13" t="str">
        <f t="shared" ref="A1194:A1228" si="23">CONCATENATE(D1194,".",B1194)</f>
        <v>350211.400003</v>
      </c>
      <c r="B1194" s="11">
        <v>400003</v>
      </c>
      <c r="C1194" s="12" t="s">
        <v>83</v>
      </c>
      <c r="D1194" s="36">
        <v>350211</v>
      </c>
      <c r="E1194" s="6" t="s">
        <v>384</v>
      </c>
      <c r="F1194" s="21" t="s">
        <v>5</v>
      </c>
      <c r="G1194" s="21" t="s">
        <v>25</v>
      </c>
    </row>
    <row r="1195" spans="1:7" s="8" customFormat="1">
      <c r="A1195" s="13" t="str">
        <f t="shared" si="23"/>
        <v>350211.400004</v>
      </c>
      <c r="B1195" s="9">
        <v>400004</v>
      </c>
      <c r="C1195" s="10" t="s">
        <v>128</v>
      </c>
      <c r="D1195" s="36">
        <v>350211</v>
      </c>
      <c r="E1195" s="6" t="s">
        <v>384</v>
      </c>
      <c r="F1195" s="21" t="s">
        <v>5</v>
      </c>
      <c r="G1195" s="21" t="s">
        <v>25</v>
      </c>
    </row>
    <row r="1196" spans="1:7" s="8" customFormat="1">
      <c r="A1196" s="13" t="str">
        <f t="shared" si="23"/>
        <v>350211.400005</v>
      </c>
      <c r="B1196" s="9">
        <v>400005</v>
      </c>
      <c r="C1196" s="10" t="s">
        <v>129</v>
      </c>
      <c r="D1196" s="36">
        <v>350211</v>
      </c>
      <c r="E1196" s="6" t="s">
        <v>384</v>
      </c>
      <c r="F1196" s="21" t="s">
        <v>5</v>
      </c>
      <c r="G1196" s="21" t="s">
        <v>25</v>
      </c>
    </row>
    <row r="1197" spans="1:7" s="8" customFormat="1">
      <c r="A1197" s="13" t="str">
        <f t="shared" si="23"/>
        <v>350211.400006</v>
      </c>
      <c r="B1197" s="9">
        <v>400006</v>
      </c>
      <c r="C1197" s="10" t="s">
        <v>130</v>
      </c>
      <c r="D1197" s="36">
        <v>350211</v>
      </c>
      <c r="E1197" s="6" t="s">
        <v>384</v>
      </c>
      <c r="F1197" s="21" t="s">
        <v>5</v>
      </c>
      <c r="G1197" s="21" t="s">
        <v>25</v>
      </c>
    </row>
    <row r="1198" spans="1:7" s="8" customFormat="1">
      <c r="A1198" s="13" t="str">
        <f t="shared" si="23"/>
        <v>350211.400007</v>
      </c>
      <c r="B1198" s="9">
        <v>400007</v>
      </c>
      <c r="C1198" s="10" t="s">
        <v>131</v>
      </c>
      <c r="D1198" s="36">
        <v>350211</v>
      </c>
      <c r="E1198" s="6" t="s">
        <v>384</v>
      </c>
      <c r="F1198" s="21" t="s">
        <v>5</v>
      </c>
      <c r="G1198" s="21" t="s">
        <v>25</v>
      </c>
    </row>
    <row r="1199" spans="1:7" s="8" customFormat="1">
      <c r="A1199" s="13" t="str">
        <f t="shared" si="23"/>
        <v>350211.400010</v>
      </c>
      <c r="B1199" s="9">
        <v>400010</v>
      </c>
      <c r="C1199" s="10" t="s">
        <v>132</v>
      </c>
      <c r="D1199" s="36">
        <v>350211</v>
      </c>
      <c r="E1199" s="6" t="s">
        <v>384</v>
      </c>
      <c r="F1199" s="21" t="s">
        <v>5</v>
      </c>
      <c r="G1199" s="21" t="s">
        <v>25</v>
      </c>
    </row>
    <row r="1200" spans="1:7" s="8" customFormat="1">
      <c r="A1200" s="13" t="str">
        <f t="shared" si="23"/>
        <v>350211.400011</v>
      </c>
      <c r="B1200" s="9">
        <v>400011</v>
      </c>
      <c r="C1200" s="10" t="s">
        <v>133</v>
      </c>
      <c r="D1200" s="36">
        <v>350211</v>
      </c>
      <c r="E1200" s="6" t="s">
        <v>384</v>
      </c>
      <c r="F1200" s="21" t="s">
        <v>5</v>
      </c>
      <c r="G1200" s="21" t="s">
        <v>25</v>
      </c>
    </row>
    <row r="1201" spans="1:7" s="8" customFormat="1">
      <c r="A1201" s="13" t="str">
        <f t="shared" si="23"/>
        <v>350211.400012</v>
      </c>
      <c r="B1201" s="9">
        <v>400012</v>
      </c>
      <c r="C1201" s="10" t="s">
        <v>134</v>
      </c>
      <c r="D1201" s="36">
        <v>350211</v>
      </c>
      <c r="E1201" s="6" t="s">
        <v>384</v>
      </c>
      <c r="F1201" s="21" t="s">
        <v>5</v>
      </c>
      <c r="G1201" s="21" t="s">
        <v>25</v>
      </c>
    </row>
    <row r="1202" spans="1:7" s="8" customFormat="1">
      <c r="A1202" s="13" t="str">
        <f t="shared" si="23"/>
        <v>350211.400013</v>
      </c>
      <c r="B1202" s="9">
        <v>400013</v>
      </c>
      <c r="C1202" s="10" t="s">
        <v>135</v>
      </c>
      <c r="D1202" s="36">
        <v>350211</v>
      </c>
      <c r="E1202" s="6" t="s">
        <v>384</v>
      </c>
      <c r="F1202" s="21" t="s">
        <v>5</v>
      </c>
      <c r="G1202" s="21" t="s">
        <v>25</v>
      </c>
    </row>
    <row r="1203" spans="1:7" s="8" customFormat="1">
      <c r="A1203" s="13" t="str">
        <f t="shared" si="23"/>
        <v>350211.400014</v>
      </c>
      <c r="B1203" s="9">
        <v>400014</v>
      </c>
      <c r="C1203" s="10" t="s">
        <v>84</v>
      </c>
      <c r="D1203" s="36">
        <v>350211</v>
      </c>
      <c r="E1203" s="6" t="s">
        <v>384</v>
      </c>
      <c r="F1203" s="21" t="s">
        <v>5</v>
      </c>
      <c r="G1203" s="21" t="s">
        <v>25</v>
      </c>
    </row>
    <row r="1204" spans="1:7" s="8" customFormat="1">
      <c r="A1204" s="13" t="str">
        <f t="shared" si="23"/>
        <v>350211.400015</v>
      </c>
      <c r="B1204" s="9">
        <v>400015</v>
      </c>
      <c r="C1204" s="10" t="s">
        <v>85</v>
      </c>
      <c r="D1204" s="36">
        <v>350211</v>
      </c>
      <c r="E1204" s="6" t="s">
        <v>384</v>
      </c>
      <c r="F1204" s="21" t="s">
        <v>5</v>
      </c>
      <c r="G1204" s="21" t="s">
        <v>25</v>
      </c>
    </row>
    <row r="1205" spans="1:7" s="8" customFormat="1">
      <c r="A1205" s="13" t="str">
        <f t="shared" si="23"/>
        <v>350211.400016</v>
      </c>
      <c r="B1205" s="9">
        <v>400016</v>
      </c>
      <c r="C1205" s="10" t="s">
        <v>86</v>
      </c>
      <c r="D1205" s="36">
        <v>350211</v>
      </c>
      <c r="E1205" s="6" t="s">
        <v>384</v>
      </c>
      <c r="F1205" s="21" t="s">
        <v>5</v>
      </c>
      <c r="G1205" s="21" t="s">
        <v>25</v>
      </c>
    </row>
    <row r="1206" spans="1:7" s="8" customFormat="1">
      <c r="A1206" s="13" t="str">
        <f t="shared" si="23"/>
        <v>350211.400017</v>
      </c>
      <c r="B1206" s="9">
        <v>400017</v>
      </c>
      <c r="C1206" s="10" t="s">
        <v>87</v>
      </c>
      <c r="D1206" s="36">
        <v>350211</v>
      </c>
      <c r="E1206" s="6" t="s">
        <v>384</v>
      </c>
      <c r="F1206" s="21" t="s">
        <v>5</v>
      </c>
      <c r="G1206" s="21" t="s">
        <v>25</v>
      </c>
    </row>
    <row r="1207" spans="1:7" s="8" customFormat="1">
      <c r="A1207" s="13" t="str">
        <f t="shared" si="23"/>
        <v>350211.400020</v>
      </c>
      <c r="B1207" s="9">
        <v>400020</v>
      </c>
      <c r="C1207" s="10" t="s">
        <v>88</v>
      </c>
      <c r="D1207" s="36">
        <v>350211</v>
      </c>
      <c r="E1207" s="6" t="s">
        <v>384</v>
      </c>
      <c r="F1207" s="21" t="s">
        <v>5</v>
      </c>
      <c r="G1207" s="21" t="s">
        <v>25</v>
      </c>
    </row>
    <row r="1208" spans="1:7" s="8" customFormat="1">
      <c r="A1208" s="13" t="str">
        <f t="shared" si="23"/>
        <v>350211.400021</v>
      </c>
      <c r="B1208" s="9">
        <v>400021</v>
      </c>
      <c r="C1208" s="10" t="s">
        <v>89</v>
      </c>
      <c r="D1208" s="36">
        <v>350211</v>
      </c>
      <c r="E1208" s="6" t="s">
        <v>384</v>
      </c>
      <c r="F1208" s="21" t="s">
        <v>5</v>
      </c>
      <c r="G1208" s="21" t="s">
        <v>25</v>
      </c>
    </row>
    <row r="1209" spans="1:7" s="8" customFormat="1">
      <c r="A1209" s="13" t="str">
        <f t="shared" si="23"/>
        <v>350211.400022</v>
      </c>
      <c r="B1209" s="9">
        <v>400022</v>
      </c>
      <c r="C1209" s="10" t="s">
        <v>143</v>
      </c>
      <c r="D1209" s="36">
        <v>350211</v>
      </c>
      <c r="E1209" s="6" t="s">
        <v>384</v>
      </c>
      <c r="F1209" s="21" t="s">
        <v>5</v>
      </c>
      <c r="G1209" s="21" t="s">
        <v>25</v>
      </c>
    </row>
    <row r="1210" spans="1:7" s="8" customFormat="1">
      <c r="A1210" s="13" t="str">
        <f t="shared" si="23"/>
        <v>350211.400024</v>
      </c>
      <c r="B1210" s="9">
        <v>400024</v>
      </c>
      <c r="C1210" s="10" t="s">
        <v>144</v>
      </c>
      <c r="D1210" s="36">
        <v>350211</v>
      </c>
      <c r="E1210" s="6" t="s">
        <v>384</v>
      </c>
      <c r="F1210" s="21" t="s">
        <v>5</v>
      </c>
      <c r="G1210" s="21" t="s">
        <v>25</v>
      </c>
    </row>
    <row r="1211" spans="1:7" s="8" customFormat="1">
      <c r="A1211" s="13" t="str">
        <f t="shared" si="23"/>
        <v>350211.400025</v>
      </c>
      <c r="B1211" s="9">
        <v>400025</v>
      </c>
      <c r="C1211" s="10" t="s">
        <v>147</v>
      </c>
      <c r="D1211" s="36">
        <v>350211</v>
      </c>
      <c r="E1211" s="6" t="s">
        <v>384</v>
      </c>
      <c r="F1211" s="21" t="s">
        <v>5</v>
      </c>
      <c r="G1211" s="21" t="s">
        <v>25</v>
      </c>
    </row>
    <row r="1212" spans="1:7" s="8" customFormat="1">
      <c r="A1212" s="13" t="str">
        <f t="shared" si="23"/>
        <v>350211.400026</v>
      </c>
      <c r="B1212" s="9">
        <v>400026</v>
      </c>
      <c r="C1212" s="10" t="s">
        <v>148</v>
      </c>
      <c r="D1212" s="36">
        <v>350211</v>
      </c>
      <c r="E1212" s="6" t="s">
        <v>384</v>
      </c>
      <c r="F1212" s="21" t="s">
        <v>5</v>
      </c>
      <c r="G1212" s="21" t="s">
        <v>25</v>
      </c>
    </row>
    <row r="1213" spans="1:7" s="8" customFormat="1">
      <c r="A1213" s="13" t="str">
        <f t="shared" si="23"/>
        <v>350211.400027</v>
      </c>
      <c r="B1213" s="9">
        <v>400027</v>
      </c>
      <c r="C1213" s="10" t="s">
        <v>149</v>
      </c>
      <c r="D1213" s="36">
        <v>350211</v>
      </c>
      <c r="E1213" s="6" t="s">
        <v>384</v>
      </c>
      <c r="F1213" s="21" t="s">
        <v>5</v>
      </c>
      <c r="G1213" s="21" t="s">
        <v>25</v>
      </c>
    </row>
    <row r="1214" spans="1:7" s="8" customFormat="1">
      <c r="A1214" s="13" t="str">
        <f t="shared" si="23"/>
        <v>350211.400028</v>
      </c>
      <c r="B1214" s="9">
        <v>400028</v>
      </c>
      <c r="C1214" s="10" t="s">
        <v>150</v>
      </c>
      <c r="D1214" s="36">
        <v>350211</v>
      </c>
      <c r="E1214" s="6" t="s">
        <v>384</v>
      </c>
      <c r="F1214" s="21" t="s">
        <v>5</v>
      </c>
      <c r="G1214" s="21" t="s">
        <v>25</v>
      </c>
    </row>
    <row r="1215" spans="1:7" s="8" customFormat="1">
      <c r="A1215" s="13" t="str">
        <f t="shared" si="23"/>
        <v>350211.400029</v>
      </c>
      <c r="B1215" s="9">
        <v>400029</v>
      </c>
      <c r="C1215" s="10" t="s">
        <v>151</v>
      </c>
      <c r="D1215" s="36">
        <v>350211</v>
      </c>
      <c r="E1215" s="6" t="s">
        <v>384</v>
      </c>
      <c r="F1215" s="21" t="s">
        <v>5</v>
      </c>
      <c r="G1215" s="21" t="s">
        <v>25</v>
      </c>
    </row>
    <row r="1216" spans="1:7" s="8" customFormat="1">
      <c r="A1216" s="13" t="str">
        <f t="shared" si="23"/>
        <v>350211.400030</v>
      </c>
      <c r="B1216" s="9">
        <v>400030</v>
      </c>
      <c r="C1216" s="10" t="s">
        <v>152</v>
      </c>
      <c r="D1216" s="36">
        <v>350211</v>
      </c>
      <c r="E1216" s="6" t="s">
        <v>384</v>
      </c>
      <c r="F1216" s="21" t="s">
        <v>5</v>
      </c>
      <c r="G1216" s="21" t="s">
        <v>25</v>
      </c>
    </row>
    <row r="1217" spans="1:7" s="8" customFormat="1">
      <c r="A1217" s="13" t="str">
        <f t="shared" si="23"/>
        <v>350211.400175</v>
      </c>
      <c r="B1217" s="9">
        <v>400175</v>
      </c>
      <c r="C1217" s="10" t="s">
        <v>141</v>
      </c>
      <c r="D1217" s="36">
        <v>350211</v>
      </c>
      <c r="E1217" s="6" t="s">
        <v>384</v>
      </c>
      <c r="F1217" s="21" t="s">
        <v>5</v>
      </c>
      <c r="G1217" s="21" t="s">
        <v>25</v>
      </c>
    </row>
    <row r="1218" spans="1:7" s="8" customFormat="1">
      <c r="A1218" s="13" t="str">
        <f t="shared" si="23"/>
        <v>350211.400176</v>
      </c>
      <c r="B1218" s="9">
        <v>400176</v>
      </c>
      <c r="C1218" s="10" t="s">
        <v>142</v>
      </c>
      <c r="D1218" s="36">
        <v>350211</v>
      </c>
      <c r="E1218" s="6" t="s">
        <v>384</v>
      </c>
      <c r="F1218" s="21" t="s">
        <v>5</v>
      </c>
      <c r="G1218" s="21" t="s">
        <v>25</v>
      </c>
    </row>
    <row r="1219" spans="1:7" s="8" customFormat="1">
      <c r="A1219" s="13" t="str">
        <f t="shared" si="23"/>
        <v>350211.400177</v>
      </c>
      <c r="B1219" s="9">
        <v>400177</v>
      </c>
      <c r="C1219" s="10" t="s">
        <v>145</v>
      </c>
      <c r="D1219" s="36">
        <v>350211</v>
      </c>
      <c r="E1219" s="6" t="s">
        <v>384</v>
      </c>
      <c r="F1219" s="21" t="s">
        <v>5</v>
      </c>
      <c r="G1219" s="21" t="s">
        <v>25</v>
      </c>
    </row>
    <row r="1220" spans="1:7" s="8" customFormat="1">
      <c r="A1220" s="13" t="str">
        <f t="shared" si="23"/>
        <v>350211.400178</v>
      </c>
      <c r="B1220" s="9">
        <v>400178</v>
      </c>
      <c r="C1220" s="10" t="s">
        <v>153</v>
      </c>
      <c r="D1220" s="36">
        <v>350211</v>
      </c>
      <c r="E1220" s="6" t="s">
        <v>384</v>
      </c>
      <c r="F1220" s="21" t="s">
        <v>5</v>
      </c>
      <c r="G1220" s="21" t="s">
        <v>25</v>
      </c>
    </row>
    <row r="1221" spans="1:7" s="8" customFormat="1">
      <c r="A1221" s="13" t="str">
        <f t="shared" si="23"/>
        <v>350211.400179</v>
      </c>
      <c r="B1221" s="9">
        <v>400179</v>
      </c>
      <c r="C1221" s="10" t="s">
        <v>155</v>
      </c>
      <c r="D1221" s="36">
        <v>350211</v>
      </c>
      <c r="E1221" s="6" t="s">
        <v>384</v>
      </c>
      <c r="F1221" s="21" t="s">
        <v>5</v>
      </c>
      <c r="G1221" s="21" t="s">
        <v>25</v>
      </c>
    </row>
    <row r="1222" spans="1:7" s="8" customFormat="1">
      <c r="A1222" s="13" t="str">
        <f t="shared" si="23"/>
        <v>350211.400180</v>
      </c>
      <c r="B1222" s="13">
        <v>400180</v>
      </c>
      <c r="C1222" s="14" t="s">
        <v>154</v>
      </c>
      <c r="D1222" s="36">
        <v>350211</v>
      </c>
      <c r="E1222" s="6" t="s">
        <v>384</v>
      </c>
      <c r="F1222" s="21" t="s">
        <v>5</v>
      </c>
      <c r="G1222" s="21" t="s">
        <v>25</v>
      </c>
    </row>
    <row r="1223" spans="1:7" s="8" customFormat="1">
      <c r="A1223" s="13" t="str">
        <f t="shared" si="23"/>
        <v>350211.400202</v>
      </c>
      <c r="B1223" s="9">
        <v>400202</v>
      </c>
      <c r="C1223" s="10" t="s">
        <v>136</v>
      </c>
      <c r="D1223" s="36">
        <v>350211</v>
      </c>
      <c r="E1223" s="6" t="s">
        <v>384</v>
      </c>
      <c r="F1223" s="21" t="s">
        <v>5</v>
      </c>
      <c r="G1223" s="21" t="s">
        <v>25</v>
      </c>
    </row>
    <row r="1224" spans="1:7" s="8" customFormat="1">
      <c r="A1224" s="13" t="str">
        <f t="shared" si="23"/>
        <v>350211.400203</v>
      </c>
      <c r="B1224" s="9">
        <v>400203</v>
      </c>
      <c r="C1224" s="10" t="s">
        <v>137</v>
      </c>
      <c r="D1224" s="36">
        <v>350211</v>
      </c>
      <c r="E1224" s="6" t="s">
        <v>384</v>
      </c>
      <c r="F1224" s="21" t="s">
        <v>5</v>
      </c>
      <c r="G1224" s="21" t="s">
        <v>25</v>
      </c>
    </row>
    <row r="1225" spans="1:7" s="8" customFormat="1">
      <c r="A1225" s="13" t="str">
        <f t="shared" si="23"/>
        <v>350211.400214</v>
      </c>
      <c r="B1225" s="9">
        <v>400214</v>
      </c>
      <c r="C1225" s="10" t="s">
        <v>146</v>
      </c>
      <c r="D1225" s="36">
        <v>350211</v>
      </c>
      <c r="E1225" s="6" t="s">
        <v>384</v>
      </c>
      <c r="F1225" s="21" t="s">
        <v>5</v>
      </c>
      <c r="G1225" s="21" t="s">
        <v>25</v>
      </c>
    </row>
    <row r="1226" spans="1:7" s="8" customFormat="1">
      <c r="A1226" s="13" t="str">
        <f t="shared" si="23"/>
        <v>350211.400219</v>
      </c>
      <c r="B1226" s="9">
        <v>400219</v>
      </c>
      <c r="C1226" s="10" t="s">
        <v>138</v>
      </c>
      <c r="D1226" s="36">
        <v>350211</v>
      </c>
      <c r="E1226" s="6" t="s">
        <v>384</v>
      </c>
      <c r="F1226" s="21" t="s">
        <v>5</v>
      </c>
      <c r="G1226" s="21" t="s">
        <v>25</v>
      </c>
    </row>
    <row r="1227" spans="1:7" s="8" customFormat="1">
      <c r="A1227" s="13" t="str">
        <f t="shared" si="23"/>
        <v>350211.400220</v>
      </c>
      <c r="B1227" s="9">
        <v>400220</v>
      </c>
      <c r="C1227" s="10" t="s">
        <v>139</v>
      </c>
      <c r="D1227" s="36">
        <v>350211</v>
      </c>
      <c r="E1227" s="6" t="s">
        <v>384</v>
      </c>
      <c r="F1227" s="21" t="s">
        <v>5</v>
      </c>
      <c r="G1227" s="21" t="s">
        <v>25</v>
      </c>
    </row>
    <row r="1228" spans="1:7" s="8" customFormat="1">
      <c r="A1228" s="13" t="str">
        <f t="shared" si="23"/>
        <v>350211.400221</v>
      </c>
      <c r="B1228" s="9">
        <v>400221</v>
      </c>
      <c r="C1228" s="10" t="s">
        <v>140</v>
      </c>
      <c r="D1228" s="36">
        <v>350211</v>
      </c>
      <c r="E1228" s="6" t="s">
        <v>384</v>
      </c>
      <c r="F1228" s="21" t="s">
        <v>5</v>
      </c>
      <c r="G1228" s="21" t="s">
        <v>25</v>
      </c>
    </row>
    <row r="1229" spans="1:7" s="8" customFormat="1">
      <c r="A1229" s="13" t="str">
        <f t="shared" ref="A1229:A1263" si="24">CONCATENATE(D1229,".",B1229)</f>
        <v>350311.400003</v>
      </c>
      <c r="B1229" s="11">
        <v>400003</v>
      </c>
      <c r="C1229" s="12" t="s">
        <v>83</v>
      </c>
      <c r="D1229" s="36">
        <v>350311</v>
      </c>
      <c r="E1229" s="6" t="s">
        <v>384</v>
      </c>
      <c r="F1229" s="21" t="s">
        <v>5</v>
      </c>
      <c r="G1229" s="21" t="s">
        <v>25</v>
      </c>
    </row>
    <row r="1230" spans="1:7" s="8" customFormat="1">
      <c r="A1230" s="13" t="str">
        <f t="shared" si="24"/>
        <v>350311.400004</v>
      </c>
      <c r="B1230" s="9">
        <v>400004</v>
      </c>
      <c r="C1230" s="10" t="s">
        <v>128</v>
      </c>
      <c r="D1230" s="36">
        <v>350311</v>
      </c>
      <c r="E1230" s="6" t="s">
        <v>384</v>
      </c>
      <c r="F1230" s="21" t="s">
        <v>5</v>
      </c>
      <c r="G1230" s="21" t="s">
        <v>25</v>
      </c>
    </row>
    <row r="1231" spans="1:7" s="8" customFormat="1">
      <c r="A1231" s="13" t="str">
        <f t="shared" si="24"/>
        <v>350311.400005</v>
      </c>
      <c r="B1231" s="9">
        <v>400005</v>
      </c>
      <c r="C1231" s="10" t="s">
        <v>129</v>
      </c>
      <c r="D1231" s="36">
        <v>350311</v>
      </c>
      <c r="E1231" s="6" t="s">
        <v>384</v>
      </c>
      <c r="F1231" s="21" t="s">
        <v>5</v>
      </c>
      <c r="G1231" s="21" t="s">
        <v>25</v>
      </c>
    </row>
    <row r="1232" spans="1:7" s="8" customFormat="1">
      <c r="A1232" s="13" t="str">
        <f t="shared" si="24"/>
        <v>350311.400006</v>
      </c>
      <c r="B1232" s="9">
        <v>400006</v>
      </c>
      <c r="C1232" s="10" t="s">
        <v>130</v>
      </c>
      <c r="D1232" s="36">
        <v>350311</v>
      </c>
      <c r="E1232" s="6" t="s">
        <v>384</v>
      </c>
      <c r="F1232" s="21" t="s">
        <v>5</v>
      </c>
      <c r="G1232" s="21" t="s">
        <v>25</v>
      </c>
    </row>
    <row r="1233" spans="1:7" s="8" customFormat="1">
      <c r="A1233" s="13" t="str">
        <f t="shared" si="24"/>
        <v>350311.400007</v>
      </c>
      <c r="B1233" s="9">
        <v>400007</v>
      </c>
      <c r="C1233" s="10" t="s">
        <v>131</v>
      </c>
      <c r="D1233" s="36">
        <v>350311</v>
      </c>
      <c r="E1233" s="6" t="s">
        <v>384</v>
      </c>
      <c r="F1233" s="21" t="s">
        <v>5</v>
      </c>
      <c r="G1233" s="21" t="s">
        <v>25</v>
      </c>
    </row>
    <row r="1234" spans="1:7" s="8" customFormat="1">
      <c r="A1234" s="13" t="str">
        <f t="shared" si="24"/>
        <v>350311.400010</v>
      </c>
      <c r="B1234" s="9">
        <v>400010</v>
      </c>
      <c r="C1234" s="10" t="s">
        <v>132</v>
      </c>
      <c r="D1234" s="36">
        <v>350311</v>
      </c>
      <c r="E1234" s="6" t="s">
        <v>384</v>
      </c>
      <c r="F1234" s="21" t="s">
        <v>5</v>
      </c>
      <c r="G1234" s="21" t="s">
        <v>25</v>
      </c>
    </row>
    <row r="1235" spans="1:7" s="8" customFormat="1">
      <c r="A1235" s="13" t="str">
        <f t="shared" si="24"/>
        <v>350311.400011</v>
      </c>
      <c r="B1235" s="9">
        <v>400011</v>
      </c>
      <c r="C1235" s="10" t="s">
        <v>133</v>
      </c>
      <c r="D1235" s="36">
        <v>350311</v>
      </c>
      <c r="E1235" s="6" t="s">
        <v>384</v>
      </c>
      <c r="F1235" s="21" t="s">
        <v>5</v>
      </c>
      <c r="G1235" s="21" t="s">
        <v>25</v>
      </c>
    </row>
    <row r="1236" spans="1:7" s="8" customFormat="1">
      <c r="A1236" s="13" t="str">
        <f t="shared" si="24"/>
        <v>350311.400012</v>
      </c>
      <c r="B1236" s="9">
        <v>400012</v>
      </c>
      <c r="C1236" s="10" t="s">
        <v>134</v>
      </c>
      <c r="D1236" s="36">
        <v>350311</v>
      </c>
      <c r="E1236" s="6" t="s">
        <v>384</v>
      </c>
      <c r="F1236" s="21" t="s">
        <v>5</v>
      </c>
      <c r="G1236" s="21" t="s">
        <v>25</v>
      </c>
    </row>
    <row r="1237" spans="1:7" s="8" customFormat="1">
      <c r="A1237" s="13" t="str">
        <f t="shared" si="24"/>
        <v>350311.400013</v>
      </c>
      <c r="B1237" s="9">
        <v>400013</v>
      </c>
      <c r="C1237" s="10" t="s">
        <v>135</v>
      </c>
      <c r="D1237" s="36">
        <v>350311</v>
      </c>
      <c r="E1237" s="6" t="s">
        <v>384</v>
      </c>
      <c r="F1237" s="21" t="s">
        <v>5</v>
      </c>
      <c r="G1237" s="21" t="s">
        <v>25</v>
      </c>
    </row>
    <row r="1238" spans="1:7" s="8" customFormat="1">
      <c r="A1238" s="13" t="str">
        <f t="shared" si="24"/>
        <v>350311.400014</v>
      </c>
      <c r="B1238" s="9">
        <v>400014</v>
      </c>
      <c r="C1238" s="10" t="s">
        <v>84</v>
      </c>
      <c r="D1238" s="36">
        <v>350311</v>
      </c>
      <c r="E1238" s="6" t="s">
        <v>384</v>
      </c>
      <c r="F1238" s="21" t="s">
        <v>5</v>
      </c>
      <c r="G1238" s="21" t="s">
        <v>25</v>
      </c>
    </row>
    <row r="1239" spans="1:7" s="8" customFormat="1">
      <c r="A1239" s="13" t="str">
        <f t="shared" si="24"/>
        <v>350311.400015</v>
      </c>
      <c r="B1239" s="9">
        <v>400015</v>
      </c>
      <c r="C1239" s="10" t="s">
        <v>85</v>
      </c>
      <c r="D1239" s="36">
        <v>350311</v>
      </c>
      <c r="E1239" s="6" t="s">
        <v>384</v>
      </c>
      <c r="F1239" s="21" t="s">
        <v>5</v>
      </c>
      <c r="G1239" s="21" t="s">
        <v>25</v>
      </c>
    </row>
    <row r="1240" spans="1:7" s="8" customFormat="1">
      <c r="A1240" s="13" t="str">
        <f t="shared" si="24"/>
        <v>350311.400016</v>
      </c>
      <c r="B1240" s="9">
        <v>400016</v>
      </c>
      <c r="C1240" s="10" t="s">
        <v>86</v>
      </c>
      <c r="D1240" s="36">
        <v>350311</v>
      </c>
      <c r="E1240" s="6" t="s">
        <v>384</v>
      </c>
      <c r="F1240" s="21" t="s">
        <v>5</v>
      </c>
      <c r="G1240" s="21" t="s">
        <v>25</v>
      </c>
    </row>
    <row r="1241" spans="1:7" s="8" customFormat="1">
      <c r="A1241" s="13" t="str">
        <f t="shared" si="24"/>
        <v>350311.400017</v>
      </c>
      <c r="B1241" s="9">
        <v>400017</v>
      </c>
      <c r="C1241" s="10" t="s">
        <v>87</v>
      </c>
      <c r="D1241" s="36">
        <v>350311</v>
      </c>
      <c r="E1241" s="6" t="s">
        <v>384</v>
      </c>
      <c r="F1241" s="21" t="s">
        <v>5</v>
      </c>
      <c r="G1241" s="21" t="s">
        <v>25</v>
      </c>
    </row>
    <row r="1242" spans="1:7" s="8" customFormat="1">
      <c r="A1242" s="13" t="str">
        <f t="shared" si="24"/>
        <v>350311.400020</v>
      </c>
      <c r="B1242" s="9">
        <v>400020</v>
      </c>
      <c r="C1242" s="10" t="s">
        <v>88</v>
      </c>
      <c r="D1242" s="36">
        <v>350311</v>
      </c>
      <c r="E1242" s="6" t="s">
        <v>384</v>
      </c>
      <c r="F1242" s="21" t="s">
        <v>5</v>
      </c>
      <c r="G1242" s="21" t="s">
        <v>25</v>
      </c>
    </row>
    <row r="1243" spans="1:7" s="8" customFormat="1">
      <c r="A1243" s="13" t="str">
        <f t="shared" si="24"/>
        <v>350311.400021</v>
      </c>
      <c r="B1243" s="9">
        <v>400021</v>
      </c>
      <c r="C1243" s="10" t="s">
        <v>89</v>
      </c>
      <c r="D1243" s="36">
        <v>350311</v>
      </c>
      <c r="E1243" s="6" t="s">
        <v>384</v>
      </c>
      <c r="F1243" s="21" t="s">
        <v>5</v>
      </c>
      <c r="G1243" s="21" t="s">
        <v>25</v>
      </c>
    </row>
    <row r="1244" spans="1:7" s="8" customFormat="1">
      <c r="A1244" s="13" t="str">
        <f t="shared" si="24"/>
        <v>350311.400022</v>
      </c>
      <c r="B1244" s="9">
        <v>400022</v>
      </c>
      <c r="C1244" s="10" t="s">
        <v>143</v>
      </c>
      <c r="D1244" s="36">
        <v>350311</v>
      </c>
      <c r="E1244" s="6" t="s">
        <v>384</v>
      </c>
      <c r="F1244" s="21" t="s">
        <v>5</v>
      </c>
      <c r="G1244" s="21" t="s">
        <v>25</v>
      </c>
    </row>
    <row r="1245" spans="1:7" s="8" customFormat="1">
      <c r="A1245" s="13" t="str">
        <f t="shared" si="24"/>
        <v>350311.400024</v>
      </c>
      <c r="B1245" s="9">
        <v>400024</v>
      </c>
      <c r="C1245" s="10" t="s">
        <v>144</v>
      </c>
      <c r="D1245" s="36">
        <v>350311</v>
      </c>
      <c r="E1245" s="6" t="s">
        <v>384</v>
      </c>
      <c r="F1245" s="21" t="s">
        <v>5</v>
      </c>
      <c r="G1245" s="21" t="s">
        <v>25</v>
      </c>
    </row>
    <row r="1246" spans="1:7" s="8" customFormat="1">
      <c r="A1246" s="13" t="str">
        <f t="shared" si="24"/>
        <v>350311.400025</v>
      </c>
      <c r="B1246" s="9">
        <v>400025</v>
      </c>
      <c r="C1246" s="10" t="s">
        <v>147</v>
      </c>
      <c r="D1246" s="36">
        <v>350311</v>
      </c>
      <c r="E1246" s="6" t="s">
        <v>384</v>
      </c>
      <c r="F1246" s="21" t="s">
        <v>5</v>
      </c>
      <c r="G1246" s="21" t="s">
        <v>25</v>
      </c>
    </row>
    <row r="1247" spans="1:7" s="8" customFormat="1">
      <c r="A1247" s="13" t="str">
        <f t="shared" si="24"/>
        <v>350311.400026</v>
      </c>
      <c r="B1247" s="9">
        <v>400026</v>
      </c>
      <c r="C1247" s="10" t="s">
        <v>148</v>
      </c>
      <c r="D1247" s="36">
        <v>350311</v>
      </c>
      <c r="E1247" s="6" t="s">
        <v>384</v>
      </c>
      <c r="F1247" s="21" t="s">
        <v>5</v>
      </c>
      <c r="G1247" s="21" t="s">
        <v>25</v>
      </c>
    </row>
    <row r="1248" spans="1:7" s="8" customFormat="1">
      <c r="A1248" s="13" t="str">
        <f t="shared" si="24"/>
        <v>350311.400027</v>
      </c>
      <c r="B1248" s="9">
        <v>400027</v>
      </c>
      <c r="C1248" s="10" t="s">
        <v>149</v>
      </c>
      <c r="D1248" s="36">
        <v>350311</v>
      </c>
      <c r="E1248" s="6" t="s">
        <v>384</v>
      </c>
      <c r="F1248" s="21" t="s">
        <v>5</v>
      </c>
      <c r="G1248" s="21" t="s">
        <v>25</v>
      </c>
    </row>
    <row r="1249" spans="1:7" s="8" customFormat="1">
      <c r="A1249" s="13" t="str">
        <f t="shared" si="24"/>
        <v>350311.400028</v>
      </c>
      <c r="B1249" s="9">
        <v>400028</v>
      </c>
      <c r="C1249" s="10" t="s">
        <v>150</v>
      </c>
      <c r="D1249" s="36">
        <v>350311</v>
      </c>
      <c r="E1249" s="6" t="s">
        <v>384</v>
      </c>
      <c r="F1249" s="21" t="s">
        <v>5</v>
      </c>
      <c r="G1249" s="21" t="s">
        <v>25</v>
      </c>
    </row>
    <row r="1250" spans="1:7" s="8" customFormat="1">
      <c r="A1250" s="13" t="str">
        <f t="shared" si="24"/>
        <v>350311.400029</v>
      </c>
      <c r="B1250" s="9">
        <v>400029</v>
      </c>
      <c r="C1250" s="10" t="s">
        <v>151</v>
      </c>
      <c r="D1250" s="36">
        <v>350311</v>
      </c>
      <c r="E1250" s="6" t="s">
        <v>384</v>
      </c>
      <c r="F1250" s="21" t="s">
        <v>5</v>
      </c>
      <c r="G1250" s="21" t="s">
        <v>25</v>
      </c>
    </row>
    <row r="1251" spans="1:7" s="8" customFormat="1">
      <c r="A1251" s="13" t="str">
        <f t="shared" si="24"/>
        <v>350311.400030</v>
      </c>
      <c r="B1251" s="9">
        <v>400030</v>
      </c>
      <c r="C1251" s="10" t="s">
        <v>152</v>
      </c>
      <c r="D1251" s="36">
        <v>350311</v>
      </c>
      <c r="E1251" s="6" t="s">
        <v>384</v>
      </c>
      <c r="F1251" s="21" t="s">
        <v>5</v>
      </c>
      <c r="G1251" s="21" t="s">
        <v>25</v>
      </c>
    </row>
    <row r="1252" spans="1:7" s="8" customFormat="1">
      <c r="A1252" s="13" t="str">
        <f t="shared" si="24"/>
        <v>350311.400175</v>
      </c>
      <c r="B1252" s="9">
        <v>400175</v>
      </c>
      <c r="C1252" s="10" t="s">
        <v>141</v>
      </c>
      <c r="D1252" s="36">
        <v>350311</v>
      </c>
      <c r="E1252" s="6" t="s">
        <v>384</v>
      </c>
      <c r="F1252" s="21" t="s">
        <v>5</v>
      </c>
      <c r="G1252" s="21" t="s">
        <v>25</v>
      </c>
    </row>
    <row r="1253" spans="1:7" s="8" customFormat="1">
      <c r="A1253" s="13" t="str">
        <f t="shared" si="24"/>
        <v>350311.400176</v>
      </c>
      <c r="B1253" s="9">
        <v>400176</v>
      </c>
      <c r="C1253" s="10" t="s">
        <v>142</v>
      </c>
      <c r="D1253" s="36">
        <v>350311</v>
      </c>
      <c r="E1253" s="6" t="s">
        <v>384</v>
      </c>
      <c r="F1253" s="21" t="s">
        <v>5</v>
      </c>
      <c r="G1253" s="21" t="s">
        <v>25</v>
      </c>
    </row>
    <row r="1254" spans="1:7" s="8" customFormat="1">
      <c r="A1254" s="13" t="str">
        <f t="shared" si="24"/>
        <v>350311.400177</v>
      </c>
      <c r="B1254" s="9">
        <v>400177</v>
      </c>
      <c r="C1254" s="10" t="s">
        <v>145</v>
      </c>
      <c r="D1254" s="36">
        <v>350311</v>
      </c>
      <c r="E1254" s="6" t="s">
        <v>384</v>
      </c>
      <c r="F1254" s="21" t="s">
        <v>5</v>
      </c>
      <c r="G1254" s="21" t="s">
        <v>25</v>
      </c>
    </row>
    <row r="1255" spans="1:7" s="8" customFormat="1">
      <c r="A1255" s="13" t="str">
        <f t="shared" si="24"/>
        <v>350311.400178</v>
      </c>
      <c r="B1255" s="9">
        <v>400178</v>
      </c>
      <c r="C1255" s="10" t="s">
        <v>153</v>
      </c>
      <c r="D1255" s="36">
        <v>350311</v>
      </c>
      <c r="E1255" s="6" t="s">
        <v>384</v>
      </c>
      <c r="F1255" s="21" t="s">
        <v>5</v>
      </c>
      <c r="G1255" s="21" t="s">
        <v>25</v>
      </c>
    </row>
    <row r="1256" spans="1:7" s="8" customFormat="1">
      <c r="A1256" s="13" t="str">
        <f t="shared" si="24"/>
        <v>350311.400179</v>
      </c>
      <c r="B1256" s="9">
        <v>400179</v>
      </c>
      <c r="C1256" s="10" t="s">
        <v>155</v>
      </c>
      <c r="D1256" s="36">
        <v>350311</v>
      </c>
      <c r="E1256" s="6" t="s">
        <v>384</v>
      </c>
      <c r="F1256" s="21" t="s">
        <v>5</v>
      </c>
      <c r="G1256" s="21" t="s">
        <v>25</v>
      </c>
    </row>
    <row r="1257" spans="1:7" s="8" customFormat="1">
      <c r="A1257" s="13" t="str">
        <f t="shared" si="24"/>
        <v>350311.400180</v>
      </c>
      <c r="B1257" s="13">
        <v>400180</v>
      </c>
      <c r="C1257" s="14" t="s">
        <v>154</v>
      </c>
      <c r="D1257" s="36">
        <v>350311</v>
      </c>
      <c r="E1257" s="6" t="s">
        <v>384</v>
      </c>
      <c r="F1257" s="21" t="s">
        <v>5</v>
      </c>
      <c r="G1257" s="21" t="s">
        <v>25</v>
      </c>
    </row>
    <row r="1258" spans="1:7" s="8" customFormat="1">
      <c r="A1258" s="13" t="str">
        <f t="shared" si="24"/>
        <v>350311.400202</v>
      </c>
      <c r="B1258" s="9">
        <v>400202</v>
      </c>
      <c r="C1258" s="10" t="s">
        <v>136</v>
      </c>
      <c r="D1258" s="36">
        <v>350311</v>
      </c>
      <c r="E1258" s="6" t="s">
        <v>384</v>
      </c>
      <c r="F1258" s="21" t="s">
        <v>5</v>
      </c>
      <c r="G1258" s="21" t="s">
        <v>25</v>
      </c>
    </row>
    <row r="1259" spans="1:7" s="8" customFormat="1">
      <c r="A1259" s="13" t="str">
        <f t="shared" si="24"/>
        <v>350311.400203</v>
      </c>
      <c r="B1259" s="9">
        <v>400203</v>
      </c>
      <c r="C1259" s="10" t="s">
        <v>137</v>
      </c>
      <c r="D1259" s="36">
        <v>350311</v>
      </c>
      <c r="E1259" s="6" t="s">
        <v>384</v>
      </c>
      <c r="F1259" s="21" t="s">
        <v>5</v>
      </c>
      <c r="G1259" s="21" t="s">
        <v>25</v>
      </c>
    </row>
    <row r="1260" spans="1:7" s="8" customFormat="1">
      <c r="A1260" s="13" t="str">
        <f t="shared" si="24"/>
        <v>350311.400214</v>
      </c>
      <c r="B1260" s="9">
        <v>400214</v>
      </c>
      <c r="C1260" s="10" t="s">
        <v>146</v>
      </c>
      <c r="D1260" s="36">
        <v>350311</v>
      </c>
      <c r="E1260" s="6" t="s">
        <v>384</v>
      </c>
      <c r="F1260" s="21" t="s">
        <v>5</v>
      </c>
      <c r="G1260" s="21" t="s">
        <v>25</v>
      </c>
    </row>
    <row r="1261" spans="1:7" s="8" customFormat="1">
      <c r="A1261" s="13" t="str">
        <f t="shared" si="24"/>
        <v>350311.400219</v>
      </c>
      <c r="B1261" s="9">
        <v>400219</v>
      </c>
      <c r="C1261" s="10" t="s">
        <v>138</v>
      </c>
      <c r="D1261" s="36">
        <v>350311</v>
      </c>
      <c r="E1261" s="6" t="s">
        <v>384</v>
      </c>
      <c r="F1261" s="21" t="s">
        <v>5</v>
      </c>
      <c r="G1261" s="21" t="s">
        <v>25</v>
      </c>
    </row>
    <row r="1262" spans="1:7" s="8" customFormat="1">
      <c r="A1262" s="13" t="str">
        <f t="shared" si="24"/>
        <v>350311.400220</v>
      </c>
      <c r="B1262" s="9">
        <v>400220</v>
      </c>
      <c r="C1262" s="10" t="s">
        <v>139</v>
      </c>
      <c r="D1262" s="36">
        <v>350311</v>
      </c>
      <c r="E1262" s="6" t="s">
        <v>384</v>
      </c>
      <c r="F1262" s="21" t="s">
        <v>5</v>
      </c>
      <c r="G1262" s="21" t="s">
        <v>25</v>
      </c>
    </row>
    <row r="1263" spans="1:7" s="8" customFormat="1">
      <c r="A1263" s="13" t="str">
        <f t="shared" si="24"/>
        <v>350311.400221</v>
      </c>
      <c r="B1263" s="9">
        <v>400221</v>
      </c>
      <c r="C1263" s="10" t="s">
        <v>140</v>
      </c>
      <c r="D1263" s="36">
        <v>350311</v>
      </c>
      <c r="E1263" s="6" t="s">
        <v>384</v>
      </c>
      <c r="F1263" s="21" t="s">
        <v>5</v>
      </c>
      <c r="G1263" s="21" t="s">
        <v>25</v>
      </c>
    </row>
    <row r="1264" spans="1:7" s="8" customFormat="1">
      <c r="A1264" s="13" t="str">
        <f t="shared" ref="A1264:A1298" si="25">CONCATENATE(D1264,".",B1264)</f>
        <v>350411.400003</v>
      </c>
      <c r="B1264" s="11">
        <v>400003</v>
      </c>
      <c r="C1264" s="12" t="s">
        <v>83</v>
      </c>
      <c r="D1264" s="36">
        <v>350411</v>
      </c>
      <c r="E1264" s="6" t="s">
        <v>384</v>
      </c>
      <c r="F1264" s="21" t="s">
        <v>5</v>
      </c>
      <c r="G1264" s="21" t="s">
        <v>25</v>
      </c>
    </row>
    <row r="1265" spans="1:7" s="8" customFormat="1">
      <c r="A1265" s="13" t="str">
        <f t="shared" si="25"/>
        <v>350411.400004</v>
      </c>
      <c r="B1265" s="9">
        <v>400004</v>
      </c>
      <c r="C1265" s="10" t="s">
        <v>128</v>
      </c>
      <c r="D1265" s="36">
        <v>350411</v>
      </c>
      <c r="E1265" s="6" t="s">
        <v>384</v>
      </c>
      <c r="F1265" s="21" t="s">
        <v>5</v>
      </c>
      <c r="G1265" s="21" t="s">
        <v>25</v>
      </c>
    </row>
    <row r="1266" spans="1:7" s="8" customFormat="1">
      <c r="A1266" s="13" t="str">
        <f t="shared" si="25"/>
        <v>350411.400005</v>
      </c>
      <c r="B1266" s="9">
        <v>400005</v>
      </c>
      <c r="C1266" s="10" t="s">
        <v>129</v>
      </c>
      <c r="D1266" s="36">
        <v>350411</v>
      </c>
      <c r="E1266" s="6" t="s">
        <v>384</v>
      </c>
      <c r="F1266" s="21" t="s">
        <v>5</v>
      </c>
      <c r="G1266" s="21" t="s">
        <v>25</v>
      </c>
    </row>
    <row r="1267" spans="1:7" s="8" customFormat="1">
      <c r="A1267" s="13" t="str">
        <f t="shared" si="25"/>
        <v>350411.400006</v>
      </c>
      <c r="B1267" s="9">
        <v>400006</v>
      </c>
      <c r="C1267" s="10" t="s">
        <v>130</v>
      </c>
      <c r="D1267" s="36">
        <v>350411</v>
      </c>
      <c r="E1267" s="6" t="s">
        <v>384</v>
      </c>
      <c r="F1267" s="21" t="s">
        <v>5</v>
      </c>
      <c r="G1267" s="21" t="s">
        <v>25</v>
      </c>
    </row>
    <row r="1268" spans="1:7" s="8" customFormat="1">
      <c r="A1268" s="13" t="str">
        <f t="shared" si="25"/>
        <v>350411.400007</v>
      </c>
      <c r="B1268" s="9">
        <v>400007</v>
      </c>
      <c r="C1268" s="10" t="s">
        <v>131</v>
      </c>
      <c r="D1268" s="36">
        <v>350411</v>
      </c>
      <c r="E1268" s="6" t="s">
        <v>384</v>
      </c>
      <c r="F1268" s="21" t="s">
        <v>5</v>
      </c>
      <c r="G1268" s="21" t="s">
        <v>25</v>
      </c>
    </row>
    <row r="1269" spans="1:7" s="8" customFormat="1">
      <c r="A1269" s="13" t="str">
        <f t="shared" si="25"/>
        <v>350411.400010</v>
      </c>
      <c r="B1269" s="9">
        <v>400010</v>
      </c>
      <c r="C1269" s="10" t="s">
        <v>132</v>
      </c>
      <c r="D1269" s="36">
        <v>350411</v>
      </c>
      <c r="E1269" s="6" t="s">
        <v>384</v>
      </c>
      <c r="F1269" s="21" t="s">
        <v>5</v>
      </c>
      <c r="G1269" s="21" t="s">
        <v>25</v>
      </c>
    </row>
    <row r="1270" spans="1:7" s="8" customFormat="1">
      <c r="A1270" s="13" t="str">
        <f t="shared" si="25"/>
        <v>350411.400011</v>
      </c>
      <c r="B1270" s="9">
        <v>400011</v>
      </c>
      <c r="C1270" s="10" t="s">
        <v>133</v>
      </c>
      <c r="D1270" s="36">
        <v>350411</v>
      </c>
      <c r="E1270" s="6" t="s">
        <v>384</v>
      </c>
      <c r="F1270" s="21" t="s">
        <v>5</v>
      </c>
      <c r="G1270" s="21" t="s">
        <v>25</v>
      </c>
    </row>
    <row r="1271" spans="1:7" s="8" customFormat="1">
      <c r="A1271" s="13" t="str">
        <f t="shared" si="25"/>
        <v>350411.400012</v>
      </c>
      <c r="B1271" s="9">
        <v>400012</v>
      </c>
      <c r="C1271" s="10" t="s">
        <v>134</v>
      </c>
      <c r="D1271" s="36">
        <v>350411</v>
      </c>
      <c r="E1271" s="6" t="s">
        <v>384</v>
      </c>
      <c r="F1271" s="21" t="s">
        <v>5</v>
      </c>
      <c r="G1271" s="21" t="s">
        <v>25</v>
      </c>
    </row>
    <row r="1272" spans="1:7" s="8" customFormat="1">
      <c r="A1272" s="13" t="str">
        <f t="shared" si="25"/>
        <v>350411.400013</v>
      </c>
      <c r="B1272" s="9">
        <v>400013</v>
      </c>
      <c r="C1272" s="10" t="s">
        <v>135</v>
      </c>
      <c r="D1272" s="36">
        <v>350411</v>
      </c>
      <c r="E1272" s="6" t="s">
        <v>384</v>
      </c>
      <c r="F1272" s="21" t="s">
        <v>5</v>
      </c>
      <c r="G1272" s="21" t="s">
        <v>25</v>
      </c>
    </row>
    <row r="1273" spans="1:7" s="8" customFormat="1">
      <c r="A1273" s="13" t="str">
        <f t="shared" si="25"/>
        <v>350411.400014</v>
      </c>
      <c r="B1273" s="9">
        <v>400014</v>
      </c>
      <c r="C1273" s="10" t="s">
        <v>84</v>
      </c>
      <c r="D1273" s="36">
        <v>350411</v>
      </c>
      <c r="E1273" s="6" t="s">
        <v>384</v>
      </c>
      <c r="F1273" s="21" t="s">
        <v>5</v>
      </c>
      <c r="G1273" s="21" t="s">
        <v>25</v>
      </c>
    </row>
    <row r="1274" spans="1:7" s="8" customFormat="1">
      <c r="A1274" s="13" t="str">
        <f t="shared" si="25"/>
        <v>350411.400015</v>
      </c>
      <c r="B1274" s="9">
        <v>400015</v>
      </c>
      <c r="C1274" s="10" t="s">
        <v>85</v>
      </c>
      <c r="D1274" s="36">
        <v>350411</v>
      </c>
      <c r="E1274" s="6" t="s">
        <v>384</v>
      </c>
      <c r="F1274" s="21" t="s">
        <v>5</v>
      </c>
      <c r="G1274" s="21" t="s">
        <v>25</v>
      </c>
    </row>
    <row r="1275" spans="1:7" s="8" customFormat="1">
      <c r="A1275" s="13" t="str">
        <f t="shared" si="25"/>
        <v>350411.400016</v>
      </c>
      <c r="B1275" s="9">
        <v>400016</v>
      </c>
      <c r="C1275" s="10" t="s">
        <v>86</v>
      </c>
      <c r="D1275" s="36">
        <v>350411</v>
      </c>
      <c r="E1275" s="6" t="s">
        <v>384</v>
      </c>
      <c r="F1275" s="21" t="s">
        <v>5</v>
      </c>
      <c r="G1275" s="21" t="s">
        <v>25</v>
      </c>
    </row>
    <row r="1276" spans="1:7" s="8" customFormat="1">
      <c r="A1276" s="13" t="str">
        <f t="shared" si="25"/>
        <v>350411.400017</v>
      </c>
      <c r="B1276" s="9">
        <v>400017</v>
      </c>
      <c r="C1276" s="10" t="s">
        <v>87</v>
      </c>
      <c r="D1276" s="36">
        <v>350411</v>
      </c>
      <c r="E1276" s="6" t="s">
        <v>384</v>
      </c>
      <c r="F1276" s="21" t="s">
        <v>5</v>
      </c>
      <c r="G1276" s="21" t="s">
        <v>25</v>
      </c>
    </row>
    <row r="1277" spans="1:7" s="8" customFormat="1">
      <c r="A1277" s="13" t="str">
        <f t="shared" si="25"/>
        <v>350411.400020</v>
      </c>
      <c r="B1277" s="9">
        <v>400020</v>
      </c>
      <c r="C1277" s="10" t="s">
        <v>88</v>
      </c>
      <c r="D1277" s="36">
        <v>350411</v>
      </c>
      <c r="E1277" s="6" t="s">
        <v>384</v>
      </c>
      <c r="F1277" s="21" t="s">
        <v>5</v>
      </c>
      <c r="G1277" s="21" t="s">
        <v>25</v>
      </c>
    </row>
    <row r="1278" spans="1:7" s="8" customFormat="1">
      <c r="A1278" s="13" t="str">
        <f t="shared" si="25"/>
        <v>350411.400021</v>
      </c>
      <c r="B1278" s="9">
        <v>400021</v>
      </c>
      <c r="C1278" s="10" t="s">
        <v>89</v>
      </c>
      <c r="D1278" s="36">
        <v>350411</v>
      </c>
      <c r="E1278" s="6" t="s">
        <v>384</v>
      </c>
      <c r="F1278" s="21" t="s">
        <v>5</v>
      </c>
      <c r="G1278" s="21" t="s">
        <v>25</v>
      </c>
    </row>
    <row r="1279" spans="1:7" s="8" customFormat="1">
      <c r="A1279" s="13" t="str">
        <f t="shared" si="25"/>
        <v>350411.400022</v>
      </c>
      <c r="B1279" s="9">
        <v>400022</v>
      </c>
      <c r="C1279" s="10" t="s">
        <v>143</v>
      </c>
      <c r="D1279" s="36">
        <v>350411</v>
      </c>
      <c r="E1279" s="6" t="s">
        <v>384</v>
      </c>
      <c r="F1279" s="21" t="s">
        <v>5</v>
      </c>
      <c r="G1279" s="21" t="s">
        <v>25</v>
      </c>
    </row>
    <row r="1280" spans="1:7" s="8" customFormat="1">
      <c r="A1280" s="13" t="str">
        <f t="shared" si="25"/>
        <v>350411.400024</v>
      </c>
      <c r="B1280" s="9">
        <v>400024</v>
      </c>
      <c r="C1280" s="10" t="s">
        <v>144</v>
      </c>
      <c r="D1280" s="36">
        <v>350411</v>
      </c>
      <c r="E1280" s="6" t="s">
        <v>384</v>
      </c>
      <c r="F1280" s="21" t="s">
        <v>5</v>
      </c>
      <c r="G1280" s="21" t="s">
        <v>25</v>
      </c>
    </row>
    <row r="1281" spans="1:7" s="8" customFormat="1">
      <c r="A1281" s="13" t="str">
        <f t="shared" si="25"/>
        <v>350411.400025</v>
      </c>
      <c r="B1281" s="9">
        <v>400025</v>
      </c>
      <c r="C1281" s="10" t="s">
        <v>147</v>
      </c>
      <c r="D1281" s="36">
        <v>350411</v>
      </c>
      <c r="E1281" s="6" t="s">
        <v>384</v>
      </c>
      <c r="F1281" s="21" t="s">
        <v>5</v>
      </c>
      <c r="G1281" s="21" t="s">
        <v>25</v>
      </c>
    </row>
    <row r="1282" spans="1:7" s="8" customFormat="1">
      <c r="A1282" s="13" t="str">
        <f t="shared" si="25"/>
        <v>350411.400026</v>
      </c>
      <c r="B1282" s="9">
        <v>400026</v>
      </c>
      <c r="C1282" s="10" t="s">
        <v>148</v>
      </c>
      <c r="D1282" s="36">
        <v>350411</v>
      </c>
      <c r="E1282" s="6" t="s">
        <v>384</v>
      </c>
      <c r="F1282" s="21" t="s">
        <v>5</v>
      </c>
      <c r="G1282" s="21" t="s">
        <v>25</v>
      </c>
    </row>
    <row r="1283" spans="1:7" s="8" customFormat="1">
      <c r="A1283" s="13" t="str">
        <f t="shared" si="25"/>
        <v>350411.400027</v>
      </c>
      <c r="B1283" s="9">
        <v>400027</v>
      </c>
      <c r="C1283" s="10" t="s">
        <v>149</v>
      </c>
      <c r="D1283" s="36">
        <v>350411</v>
      </c>
      <c r="E1283" s="6" t="s">
        <v>384</v>
      </c>
      <c r="F1283" s="21" t="s">
        <v>5</v>
      </c>
      <c r="G1283" s="21" t="s">
        <v>25</v>
      </c>
    </row>
    <row r="1284" spans="1:7" s="8" customFormat="1">
      <c r="A1284" s="13" t="str">
        <f t="shared" si="25"/>
        <v>350411.400028</v>
      </c>
      <c r="B1284" s="9">
        <v>400028</v>
      </c>
      <c r="C1284" s="10" t="s">
        <v>150</v>
      </c>
      <c r="D1284" s="36">
        <v>350411</v>
      </c>
      <c r="E1284" s="6" t="s">
        <v>384</v>
      </c>
      <c r="F1284" s="21" t="s">
        <v>5</v>
      </c>
      <c r="G1284" s="21" t="s">
        <v>25</v>
      </c>
    </row>
    <row r="1285" spans="1:7" s="8" customFormat="1">
      <c r="A1285" s="13" t="str">
        <f t="shared" si="25"/>
        <v>350411.400029</v>
      </c>
      <c r="B1285" s="9">
        <v>400029</v>
      </c>
      <c r="C1285" s="10" t="s">
        <v>151</v>
      </c>
      <c r="D1285" s="36">
        <v>350411</v>
      </c>
      <c r="E1285" s="6" t="s">
        <v>384</v>
      </c>
      <c r="F1285" s="21" t="s">
        <v>5</v>
      </c>
      <c r="G1285" s="21" t="s">
        <v>25</v>
      </c>
    </row>
    <row r="1286" spans="1:7" s="8" customFormat="1">
      <c r="A1286" s="13" t="str">
        <f t="shared" si="25"/>
        <v>350411.400030</v>
      </c>
      <c r="B1286" s="9">
        <v>400030</v>
      </c>
      <c r="C1286" s="10" t="s">
        <v>152</v>
      </c>
      <c r="D1286" s="36">
        <v>350411</v>
      </c>
      <c r="E1286" s="6" t="s">
        <v>384</v>
      </c>
      <c r="F1286" s="21" t="s">
        <v>5</v>
      </c>
      <c r="G1286" s="21" t="s">
        <v>25</v>
      </c>
    </row>
    <row r="1287" spans="1:7" s="8" customFormat="1">
      <c r="A1287" s="13" t="str">
        <f t="shared" si="25"/>
        <v>350411.400175</v>
      </c>
      <c r="B1287" s="9">
        <v>400175</v>
      </c>
      <c r="C1287" s="10" t="s">
        <v>141</v>
      </c>
      <c r="D1287" s="36">
        <v>350411</v>
      </c>
      <c r="E1287" s="6" t="s">
        <v>384</v>
      </c>
      <c r="F1287" s="21" t="s">
        <v>5</v>
      </c>
      <c r="G1287" s="21" t="s">
        <v>25</v>
      </c>
    </row>
    <row r="1288" spans="1:7" s="8" customFormat="1">
      <c r="A1288" s="13" t="str">
        <f t="shared" si="25"/>
        <v>350411.400176</v>
      </c>
      <c r="B1288" s="9">
        <v>400176</v>
      </c>
      <c r="C1288" s="10" t="s">
        <v>142</v>
      </c>
      <c r="D1288" s="36">
        <v>350411</v>
      </c>
      <c r="E1288" s="6" t="s">
        <v>384</v>
      </c>
      <c r="F1288" s="21" t="s">
        <v>5</v>
      </c>
      <c r="G1288" s="21" t="s">
        <v>25</v>
      </c>
    </row>
    <row r="1289" spans="1:7" s="8" customFormat="1">
      <c r="A1289" s="13" t="str">
        <f t="shared" si="25"/>
        <v>350411.400177</v>
      </c>
      <c r="B1289" s="9">
        <v>400177</v>
      </c>
      <c r="C1289" s="10" t="s">
        <v>145</v>
      </c>
      <c r="D1289" s="36">
        <v>350411</v>
      </c>
      <c r="E1289" s="6" t="s">
        <v>384</v>
      </c>
      <c r="F1289" s="21" t="s">
        <v>5</v>
      </c>
      <c r="G1289" s="21" t="s">
        <v>25</v>
      </c>
    </row>
    <row r="1290" spans="1:7" s="8" customFormat="1">
      <c r="A1290" s="13" t="str">
        <f t="shared" si="25"/>
        <v>350411.400178</v>
      </c>
      <c r="B1290" s="9">
        <v>400178</v>
      </c>
      <c r="C1290" s="10" t="s">
        <v>153</v>
      </c>
      <c r="D1290" s="36">
        <v>350411</v>
      </c>
      <c r="E1290" s="6" t="s">
        <v>384</v>
      </c>
      <c r="F1290" s="21" t="s">
        <v>5</v>
      </c>
      <c r="G1290" s="21" t="s">
        <v>25</v>
      </c>
    </row>
    <row r="1291" spans="1:7" s="8" customFormat="1">
      <c r="A1291" s="13" t="str">
        <f t="shared" si="25"/>
        <v>350411.400179</v>
      </c>
      <c r="B1291" s="9">
        <v>400179</v>
      </c>
      <c r="C1291" s="10" t="s">
        <v>155</v>
      </c>
      <c r="D1291" s="36">
        <v>350411</v>
      </c>
      <c r="E1291" s="6" t="s">
        <v>384</v>
      </c>
      <c r="F1291" s="21" t="s">
        <v>5</v>
      </c>
      <c r="G1291" s="21" t="s">
        <v>25</v>
      </c>
    </row>
    <row r="1292" spans="1:7" s="8" customFormat="1">
      <c r="A1292" s="13" t="str">
        <f t="shared" si="25"/>
        <v>350411.400180</v>
      </c>
      <c r="B1292" s="13">
        <v>400180</v>
      </c>
      <c r="C1292" s="14" t="s">
        <v>154</v>
      </c>
      <c r="D1292" s="36">
        <v>350411</v>
      </c>
      <c r="E1292" s="6" t="s">
        <v>384</v>
      </c>
      <c r="F1292" s="21" t="s">
        <v>5</v>
      </c>
      <c r="G1292" s="21" t="s">
        <v>25</v>
      </c>
    </row>
    <row r="1293" spans="1:7" s="8" customFormat="1">
      <c r="A1293" s="13" t="str">
        <f t="shared" si="25"/>
        <v>350411.400202</v>
      </c>
      <c r="B1293" s="9">
        <v>400202</v>
      </c>
      <c r="C1293" s="10" t="s">
        <v>136</v>
      </c>
      <c r="D1293" s="36">
        <v>350411</v>
      </c>
      <c r="E1293" s="6" t="s">
        <v>384</v>
      </c>
      <c r="F1293" s="21" t="s">
        <v>5</v>
      </c>
      <c r="G1293" s="21" t="s">
        <v>25</v>
      </c>
    </row>
    <row r="1294" spans="1:7" s="8" customFormat="1">
      <c r="A1294" s="13" t="str">
        <f t="shared" si="25"/>
        <v>350411.400203</v>
      </c>
      <c r="B1294" s="9">
        <v>400203</v>
      </c>
      <c r="C1294" s="10" t="s">
        <v>137</v>
      </c>
      <c r="D1294" s="36">
        <v>350411</v>
      </c>
      <c r="E1294" s="6" t="s">
        <v>384</v>
      </c>
      <c r="F1294" s="21" t="s">
        <v>5</v>
      </c>
      <c r="G1294" s="21" t="s">
        <v>25</v>
      </c>
    </row>
    <row r="1295" spans="1:7" s="8" customFormat="1">
      <c r="A1295" s="13" t="str">
        <f t="shared" si="25"/>
        <v>350411.400214</v>
      </c>
      <c r="B1295" s="9">
        <v>400214</v>
      </c>
      <c r="C1295" s="10" t="s">
        <v>146</v>
      </c>
      <c r="D1295" s="36">
        <v>350411</v>
      </c>
      <c r="E1295" s="6" t="s">
        <v>384</v>
      </c>
      <c r="F1295" s="21" t="s">
        <v>5</v>
      </c>
      <c r="G1295" s="21" t="s">
        <v>25</v>
      </c>
    </row>
    <row r="1296" spans="1:7" s="8" customFormat="1">
      <c r="A1296" s="13" t="str">
        <f t="shared" si="25"/>
        <v>350411.400219</v>
      </c>
      <c r="B1296" s="9">
        <v>400219</v>
      </c>
      <c r="C1296" s="10" t="s">
        <v>138</v>
      </c>
      <c r="D1296" s="36">
        <v>350411</v>
      </c>
      <c r="E1296" s="6" t="s">
        <v>384</v>
      </c>
      <c r="F1296" s="21" t="s">
        <v>5</v>
      </c>
      <c r="G1296" s="21" t="s">
        <v>25</v>
      </c>
    </row>
    <row r="1297" spans="1:7" s="8" customFormat="1">
      <c r="A1297" s="13" t="str">
        <f t="shared" si="25"/>
        <v>350411.400220</v>
      </c>
      <c r="B1297" s="9">
        <v>400220</v>
      </c>
      <c r="C1297" s="10" t="s">
        <v>139</v>
      </c>
      <c r="D1297" s="36">
        <v>350411</v>
      </c>
      <c r="E1297" s="6" t="s">
        <v>384</v>
      </c>
      <c r="F1297" s="21" t="s">
        <v>5</v>
      </c>
      <c r="G1297" s="21" t="s">
        <v>25</v>
      </c>
    </row>
    <row r="1298" spans="1:7" s="8" customFormat="1">
      <c r="A1298" s="13" t="str">
        <f t="shared" si="25"/>
        <v>350411.400221</v>
      </c>
      <c r="B1298" s="9">
        <v>400221</v>
      </c>
      <c r="C1298" s="10" t="s">
        <v>140</v>
      </c>
      <c r="D1298" s="36">
        <v>350411</v>
      </c>
      <c r="E1298" s="6" t="s">
        <v>384</v>
      </c>
      <c r="F1298" s="21" t="s">
        <v>5</v>
      </c>
      <c r="G1298" s="21" t="s">
        <v>25</v>
      </c>
    </row>
    <row r="1299" spans="1:7" s="8" customFormat="1">
      <c r="A1299" s="13" t="str">
        <f t="shared" ref="A1299:A1333" si="26">CONCATENATE(D1299,".",B1299)</f>
        <v>350511.400003</v>
      </c>
      <c r="B1299" s="11">
        <v>400003</v>
      </c>
      <c r="C1299" s="12" t="s">
        <v>83</v>
      </c>
      <c r="D1299" s="36">
        <v>350511</v>
      </c>
      <c r="E1299" s="6" t="s">
        <v>384</v>
      </c>
      <c r="F1299" s="21" t="s">
        <v>5</v>
      </c>
      <c r="G1299" s="21" t="s">
        <v>25</v>
      </c>
    </row>
    <row r="1300" spans="1:7" s="8" customFormat="1">
      <c r="A1300" s="13" t="str">
        <f t="shared" si="26"/>
        <v>350511.400004</v>
      </c>
      <c r="B1300" s="9">
        <v>400004</v>
      </c>
      <c r="C1300" s="10" t="s">
        <v>128</v>
      </c>
      <c r="D1300" s="36">
        <v>350511</v>
      </c>
      <c r="E1300" s="6" t="s">
        <v>384</v>
      </c>
      <c r="F1300" s="21" t="s">
        <v>5</v>
      </c>
      <c r="G1300" s="21" t="s">
        <v>25</v>
      </c>
    </row>
    <row r="1301" spans="1:7" s="8" customFormat="1">
      <c r="A1301" s="13" t="str">
        <f t="shared" si="26"/>
        <v>350511.400005</v>
      </c>
      <c r="B1301" s="9">
        <v>400005</v>
      </c>
      <c r="C1301" s="10" t="s">
        <v>129</v>
      </c>
      <c r="D1301" s="36">
        <v>350511</v>
      </c>
      <c r="E1301" s="6" t="s">
        <v>384</v>
      </c>
      <c r="F1301" s="21" t="s">
        <v>5</v>
      </c>
      <c r="G1301" s="21" t="s">
        <v>25</v>
      </c>
    </row>
    <row r="1302" spans="1:7" s="8" customFormat="1">
      <c r="A1302" s="13" t="str">
        <f t="shared" si="26"/>
        <v>350511.400006</v>
      </c>
      <c r="B1302" s="9">
        <v>400006</v>
      </c>
      <c r="C1302" s="10" t="s">
        <v>130</v>
      </c>
      <c r="D1302" s="36">
        <v>350511</v>
      </c>
      <c r="E1302" s="6" t="s">
        <v>384</v>
      </c>
      <c r="F1302" s="21" t="s">
        <v>5</v>
      </c>
      <c r="G1302" s="21" t="s">
        <v>25</v>
      </c>
    </row>
    <row r="1303" spans="1:7" s="8" customFormat="1">
      <c r="A1303" s="13" t="str">
        <f t="shared" si="26"/>
        <v>350511.400007</v>
      </c>
      <c r="B1303" s="9">
        <v>400007</v>
      </c>
      <c r="C1303" s="10" t="s">
        <v>131</v>
      </c>
      <c r="D1303" s="36">
        <v>350511</v>
      </c>
      <c r="E1303" s="6" t="s">
        <v>384</v>
      </c>
      <c r="F1303" s="21" t="s">
        <v>5</v>
      </c>
      <c r="G1303" s="21" t="s">
        <v>25</v>
      </c>
    </row>
    <row r="1304" spans="1:7" s="8" customFormat="1">
      <c r="A1304" s="13" t="str">
        <f t="shared" si="26"/>
        <v>350511.400010</v>
      </c>
      <c r="B1304" s="9">
        <v>400010</v>
      </c>
      <c r="C1304" s="10" t="s">
        <v>132</v>
      </c>
      <c r="D1304" s="36">
        <v>350511</v>
      </c>
      <c r="E1304" s="6" t="s">
        <v>384</v>
      </c>
      <c r="F1304" s="21" t="s">
        <v>5</v>
      </c>
      <c r="G1304" s="21" t="s">
        <v>25</v>
      </c>
    </row>
    <row r="1305" spans="1:7" s="8" customFormat="1">
      <c r="A1305" s="13" t="str">
        <f t="shared" si="26"/>
        <v>350511.400011</v>
      </c>
      <c r="B1305" s="9">
        <v>400011</v>
      </c>
      <c r="C1305" s="10" t="s">
        <v>133</v>
      </c>
      <c r="D1305" s="36">
        <v>350511</v>
      </c>
      <c r="E1305" s="6" t="s">
        <v>384</v>
      </c>
      <c r="F1305" s="21" t="s">
        <v>5</v>
      </c>
      <c r="G1305" s="21" t="s">
        <v>25</v>
      </c>
    </row>
    <row r="1306" spans="1:7" s="8" customFormat="1">
      <c r="A1306" s="13" t="str">
        <f t="shared" si="26"/>
        <v>350511.400012</v>
      </c>
      <c r="B1306" s="9">
        <v>400012</v>
      </c>
      <c r="C1306" s="10" t="s">
        <v>134</v>
      </c>
      <c r="D1306" s="36">
        <v>350511</v>
      </c>
      <c r="E1306" s="6" t="s">
        <v>384</v>
      </c>
      <c r="F1306" s="21" t="s">
        <v>5</v>
      </c>
      <c r="G1306" s="21" t="s">
        <v>25</v>
      </c>
    </row>
    <row r="1307" spans="1:7" s="8" customFormat="1">
      <c r="A1307" s="13" t="str">
        <f t="shared" si="26"/>
        <v>350511.400013</v>
      </c>
      <c r="B1307" s="9">
        <v>400013</v>
      </c>
      <c r="C1307" s="10" t="s">
        <v>135</v>
      </c>
      <c r="D1307" s="36">
        <v>350511</v>
      </c>
      <c r="E1307" s="6" t="s">
        <v>384</v>
      </c>
      <c r="F1307" s="21" t="s">
        <v>5</v>
      </c>
      <c r="G1307" s="21" t="s">
        <v>25</v>
      </c>
    </row>
    <row r="1308" spans="1:7" s="8" customFormat="1">
      <c r="A1308" s="13" t="str">
        <f t="shared" si="26"/>
        <v>350511.400014</v>
      </c>
      <c r="B1308" s="9">
        <v>400014</v>
      </c>
      <c r="C1308" s="10" t="s">
        <v>84</v>
      </c>
      <c r="D1308" s="36">
        <v>350511</v>
      </c>
      <c r="E1308" s="6" t="s">
        <v>384</v>
      </c>
      <c r="F1308" s="21" t="s">
        <v>5</v>
      </c>
      <c r="G1308" s="21" t="s">
        <v>25</v>
      </c>
    </row>
    <row r="1309" spans="1:7" s="8" customFormat="1">
      <c r="A1309" s="13" t="str">
        <f t="shared" si="26"/>
        <v>350511.400015</v>
      </c>
      <c r="B1309" s="9">
        <v>400015</v>
      </c>
      <c r="C1309" s="10" t="s">
        <v>85</v>
      </c>
      <c r="D1309" s="36">
        <v>350511</v>
      </c>
      <c r="E1309" s="6" t="s">
        <v>384</v>
      </c>
      <c r="F1309" s="21" t="s">
        <v>5</v>
      </c>
      <c r="G1309" s="21" t="s">
        <v>25</v>
      </c>
    </row>
    <row r="1310" spans="1:7" s="8" customFormat="1">
      <c r="A1310" s="13" t="str">
        <f t="shared" si="26"/>
        <v>350511.400016</v>
      </c>
      <c r="B1310" s="9">
        <v>400016</v>
      </c>
      <c r="C1310" s="10" t="s">
        <v>86</v>
      </c>
      <c r="D1310" s="36">
        <v>350511</v>
      </c>
      <c r="E1310" s="6" t="s">
        <v>384</v>
      </c>
      <c r="F1310" s="21" t="s">
        <v>5</v>
      </c>
      <c r="G1310" s="21" t="s">
        <v>25</v>
      </c>
    </row>
    <row r="1311" spans="1:7" s="8" customFormat="1">
      <c r="A1311" s="13" t="str">
        <f t="shared" si="26"/>
        <v>350511.400017</v>
      </c>
      <c r="B1311" s="9">
        <v>400017</v>
      </c>
      <c r="C1311" s="10" t="s">
        <v>87</v>
      </c>
      <c r="D1311" s="36">
        <v>350511</v>
      </c>
      <c r="E1311" s="6" t="s">
        <v>384</v>
      </c>
      <c r="F1311" s="21" t="s">
        <v>5</v>
      </c>
      <c r="G1311" s="21" t="s">
        <v>25</v>
      </c>
    </row>
    <row r="1312" spans="1:7" s="8" customFormat="1">
      <c r="A1312" s="13" t="str">
        <f t="shared" si="26"/>
        <v>350511.400020</v>
      </c>
      <c r="B1312" s="9">
        <v>400020</v>
      </c>
      <c r="C1312" s="10" t="s">
        <v>88</v>
      </c>
      <c r="D1312" s="36">
        <v>350511</v>
      </c>
      <c r="E1312" s="6" t="s">
        <v>384</v>
      </c>
      <c r="F1312" s="21" t="s">
        <v>5</v>
      </c>
      <c r="G1312" s="21" t="s">
        <v>25</v>
      </c>
    </row>
    <row r="1313" spans="1:7" s="8" customFormat="1">
      <c r="A1313" s="13" t="str">
        <f t="shared" si="26"/>
        <v>350511.400021</v>
      </c>
      <c r="B1313" s="9">
        <v>400021</v>
      </c>
      <c r="C1313" s="10" t="s">
        <v>89</v>
      </c>
      <c r="D1313" s="36">
        <v>350511</v>
      </c>
      <c r="E1313" s="6" t="s">
        <v>384</v>
      </c>
      <c r="F1313" s="21" t="s">
        <v>5</v>
      </c>
      <c r="G1313" s="21" t="s">
        <v>25</v>
      </c>
    </row>
    <row r="1314" spans="1:7" s="8" customFormat="1">
      <c r="A1314" s="13" t="str">
        <f t="shared" si="26"/>
        <v>350511.400022</v>
      </c>
      <c r="B1314" s="9">
        <v>400022</v>
      </c>
      <c r="C1314" s="10" t="s">
        <v>143</v>
      </c>
      <c r="D1314" s="36">
        <v>350511</v>
      </c>
      <c r="E1314" s="6" t="s">
        <v>384</v>
      </c>
      <c r="F1314" s="21" t="s">
        <v>5</v>
      </c>
      <c r="G1314" s="21" t="s">
        <v>25</v>
      </c>
    </row>
    <row r="1315" spans="1:7" s="8" customFormat="1">
      <c r="A1315" s="13" t="str">
        <f t="shared" si="26"/>
        <v>350511.400024</v>
      </c>
      <c r="B1315" s="9">
        <v>400024</v>
      </c>
      <c r="C1315" s="10" t="s">
        <v>144</v>
      </c>
      <c r="D1315" s="36">
        <v>350511</v>
      </c>
      <c r="E1315" s="6" t="s">
        <v>384</v>
      </c>
      <c r="F1315" s="21" t="s">
        <v>5</v>
      </c>
      <c r="G1315" s="21" t="s">
        <v>25</v>
      </c>
    </row>
    <row r="1316" spans="1:7" s="8" customFormat="1">
      <c r="A1316" s="13" t="str">
        <f t="shared" si="26"/>
        <v>350511.400025</v>
      </c>
      <c r="B1316" s="9">
        <v>400025</v>
      </c>
      <c r="C1316" s="10" t="s">
        <v>147</v>
      </c>
      <c r="D1316" s="36">
        <v>350511</v>
      </c>
      <c r="E1316" s="6" t="s">
        <v>384</v>
      </c>
      <c r="F1316" s="21" t="s">
        <v>5</v>
      </c>
      <c r="G1316" s="21" t="s">
        <v>25</v>
      </c>
    </row>
    <row r="1317" spans="1:7" s="8" customFormat="1">
      <c r="A1317" s="13" t="str">
        <f t="shared" si="26"/>
        <v>350511.400026</v>
      </c>
      <c r="B1317" s="9">
        <v>400026</v>
      </c>
      <c r="C1317" s="10" t="s">
        <v>148</v>
      </c>
      <c r="D1317" s="36">
        <v>350511</v>
      </c>
      <c r="E1317" s="6" t="s">
        <v>384</v>
      </c>
      <c r="F1317" s="21" t="s">
        <v>5</v>
      </c>
      <c r="G1317" s="21" t="s">
        <v>25</v>
      </c>
    </row>
    <row r="1318" spans="1:7" s="8" customFormat="1">
      <c r="A1318" s="13" t="str">
        <f t="shared" si="26"/>
        <v>350511.400027</v>
      </c>
      <c r="B1318" s="9">
        <v>400027</v>
      </c>
      <c r="C1318" s="10" t="s">
        <v>149</v>
      </c>
      <c r="D1318" s="36">
        <v>350511</v>
      </c>
      <c r="E1318" s="6" t="s">
        <v>384</v>
      </c>
      <c r="F1318" s="21" t="s">
        <v>5</v>
      </c>
      <c r="G1318" s="21" t="s">
        <v>25</v>
      </c>
    </row>
    <row r="1319" spans="1:7" s="8" customFormat="1">
      <c r="A1319" s="13" t="str">
        <f t="shared" si="26"/>
        <v>350511.400028</v>
      </c>
      <c r="B1319" s="9">
        <v>400028</v>
      </c>
      <c r="C1319" s="10" t="s">
        <v>150</v>
      </c>
      <c r="D1319" s="36">
        <v>350511</v>
      </c>
      <c r="E1319" s="6" t="s">
        <v>384</v>
      </c>
      <c r="F1319" s="21" t="s">
        <v>5</v>
      </c>
      <c r="G1319" s="21" t="s">
        <v>25</v>
      </c>
    </row>
    <row r="1320" spans="1:7" s="8" customFormat="1">
      <c r="A1320" s="13" t="str">
        <f t="shared" si="26"/>
        <v>350511.400029</v>
      </c>
      <c r="B1320" s="9">
        <v>400029</v>
      </c>
      <c r="C1320" s="10" t="s">
        <v>151</v>
      </c>
      <c r="D1320" s="36">
        <v>350511</v>
      </c>
      <c r="E1320" s="6" t="s">
        <v>384</v>
      </c>
      <c r="F1320" s="21" t="s">
        <v>5</v>
      </c>
      <c r="G1320" s="21" t="s">
        <v>25</v>
      </c>
    </row>
    <row r="1321" spans="1:7" s="8" customFormat="1">
      <c r="A1321" s="13" t="str">
        <f t="shared" si="26"/>
        <v>350511.400030</v>
      </c>
      <c r="B1321" s="9">
        <v>400030</v>
      </c>
      <c r="C1321" s="10" t="s">
        <v>152</v>
      </c>
      <c r="D1321" s="36">
        <v>350511</v>
      </c>
      <c r="E1321" s="6" t="s">
        <v>384</v>
      </c>
      <c r="F1321" s="21" t="s">
        <v>5</v>
      </c>
      <c r="G1321" s="21" t="s">
        <v>25</v>
      </c>
    </row>
    <row r="1322" spans="1:7" s="8" customFormat="1">
      <c r="A1322" s="13" t="str">
        <f t="shared" si="26"/>
        <v>350511.400175</v>
      </c>
      <c r="B1322" s="9">
        <v>400175</v>
      </c>
      <c r="C1322" s="10" t="s">
        <v>141</v>
      </c>
      <c r="D1322" s="36">
        <v>350511</v>
      </c>
      <c r="E1322" s="6" t="s">
        <v>384</v>
      </c>
      <c r="F1322" s="21" t="s">
        <v>5</v>
      </c>
      <c r="G1322" s="21" t="s">
        <v>25</v>
      </c>
    </row>
    <row r="1323" spans="1:7" s="8" customFormat="1">
      <c r="A1323" s="13" t="str">
        <f t="shared" si="26"/>
        <v>350511.400176</v>
      </c>
      <c r="B1323" s="9">
        <v>400176</v>
      </c>
      <c r="C1323" s="10" t="s">
        <v>142</v>
      </c>
      <c r="D1323" s="36">
        <v>350511</v>
      </c>
      <c r="E1323" s="6" t="s">
        <v>384</v>
      </c>
      <c r="F1323" s="21" t="s">
        <v>5</v>
      </c>
      <c r="G1323" s="21" t="s">
        <v>25</v>
      </c>
    </row>
    <row r="1324" spans="1:7" s="8" customFormat="1">
      <c r="A1324" s="13" t="str">
        <f t="shared" si="26"/>
        <v>350511.400177</v>
      </c>
      <c r="B1324" s="9">
        <v>400177</v>
      </c>
      <c r="C1324" s="10" t="s">
        <v>145</v>
      </c>
      <c r="D1324" s="36">
        <v>350511</v>
      </c>
      <c r="E1324" s="6" t="s">
        <v>384</v>
      </c>
      <c r="F1324" s="21" t="s">
        <v>5</v>
      </c>
      <c r="G1324" s="21" t="s">
        <v>25</v>
      </c>
    </row>
    <row r="1325" spans="1:7" s="8" customFormat="1">
      <c r="A1325" s="13" t="str">
        <f t="shared" si="26"/>
        <v>350511.400178</v>
      </c>
      <c r="B1325" s="9">
        <v>400178</v>
      </c>
      <c r="C1325" s="10" t="s">
        <v>153</v>
      </c>
      <c r="D1325" s="36">
        <v>350511</v>
      </c>
      <c r="E1325" s="6" t="s">
        <v>384</v>
      </c>
      <c r="F1325" s="21" t="s">
        <v>5</v>
      </c>
      <c r="G1325" s="21" t="s">
        <v>25</v>
      </c>
    </row>
    <row r="1326" spans="1:7" s="8" customFormat="1">
      <c r="A1326" s="13" t="str">
        <f t="shared" si="26"/>
        <v>350511.400179</v>
      </c>
      <c r="B1326" s="9">
        <v>400179</v>
      </c>
      <c r="C1326" s="10" t="s">
        <v>155</v>
      </c>
      <c r="D1326" s="36">
        <v>350511</v>
      </c>
      <c r="E1326" s="6" t="s">
        <v>384</v>
      </c>
      <c r="F1326" s="21" t="s">
        <v>5</v>
      </c>
      <c r="G1326" s="21" t="s">
        <v>25</v>
      </c>
    </row>
    <row r="1327" spans="1:7" s="8" customFormat="1">
      <c r="A1327" s="13" t="str">
        <f t="shared" si="26"/>
        <v>350511.400180</v>
      </c>
      <c r="B1327" s="13">
        <v>400180</v>
      </c>
      <c r="C1327" s="14" t="s">
        <v>154</v>
      </c>
      <c r="D1327" s="36">
        <v>350511</v>
      </c>
      <c r="E1327" s="6" t="s">
        <v>384</v>
      </c>
      <c r="F1327" s="21" t="s">
        <v>5</v>
      </c>
      <c r="G1327" s="21" t="s">
        <v>25</v>
      </c>
    </row>
    <row r="1328" spans="1:7" s="8" customFormat="1">
      <c r="A1328" s="13" t="str">
        <f t="shared" si="26"/>
        <v>350511.400202</v>
      </c>
      <c r="B1328" s="9">
        <v>400202</v>
      </c>
      <c r="C1328" s="10" t="s">
        <v>136</v>
      </c>
      <c r="D1328" s="36">
        <v>350511</v>
      </c>
      <c r="E1328" s="6" t="s">
        <v>384</v>
      </c>
      <c r="F1328" s="21" t="s">
        <v>5</v>
      </c>
      <c r="G1328" s="21" t="s">
        <v>25</v>
      </c>
    </row>
    <row r="1329" spans="1:7" s="8" customFormat="1">
      <c r="A1329" s="13" t="str">
        <f t="shared" si="26"/>
        <v>350511.400203</v>
      </c>
      <c r="B1329" s="9">
        <v>400203</v>
      </c>
      <c r="C1329" s="10" t="s">
        <v>137</v>
      </c>
      <c r="D1329" s="36">
        <v>350511</v>
      </c>
      <c r="E1329" s="6" t="s">
        <v>384</v>
      </c>
      <c r="F1329" s="21" t="s">
        <v>5</v>
      </c>
      <c r="G1329" s="21" t="s">
        <v>25</v>
      </c>
    </row>
    <row r="1330" spans="1:7" s="8" customFormat="1">
      <c r="A1330" s="13" t="str">
        <f t="shared" si="26"/>
        <v>350511.400214</v>
      </c>
      <c r="B1330" s="9">
        <v>400214</v>
      </c>
      <c r="C1330" s="10" t="s">
        <v>146</v>
      </c>
      <c r="D1330" s="36">
        <v>350511</v>
      </c>
      <c r="E1330" s="6" t="s">
        <v>384</v>
      </c>
      <c r="F1330" s="21" t="s">
        <v>5</v>
      </c>
      <c r="G1330" s="21" t="s">
        <v>25</v>
      </c>
    </row>
    <row r="1331" spans="1:7" s="8" customFormat="1">
      <c r="A1331" s="13" t="str">
        <f t="shared" si="26"/>
        <v>350511.400219</v>
      </c>
      <c r="B1331" s="9">
        <v>400219</v>
      </c>
      <c r="C1331" s="10" t="s">
        <v>138</v>
      </c>
      <c r="D1331" s="36">
        <v>350511</v>
      </c>
      <c r="E1331" s="6" t="s">
        <v>384</v>
      </c>
      <c r="F1331" s="21" t="s">
        <v>5</v>
      </c>
      <c r="G1331" s="21" t="s">
        <v>25</v>
      </c>
    </row>
    <row r="1332" spans="1:7" s="8" customFormat="1">
      <c r="A1332" s="13" t="str">
        <f t="shared" si="26"/>
        <v>350511.400220</v>
      </c>
      <c r="B1332" s="9">
        <v>400220</v>
      </c>
      <c r="C1332" s="10" t="s">
        <v>139</v>
      </c>
      <c r="D1332" s="36">
        <v>350511</v>
      </c>
      <c r="E1332" s="6" t="s">
        <v>384</v>
      </c>
      <c r="F1332" s="21" t="s">
        <v>5</v>
      </c>
      <c r="G1332" s="21" t="s">
        <v>25</v>
      </c>
    </row>
    <row r="1333" spans="1:7" s="8" customFormat="1">
      <c r="A1333" s="13" t="str">
        <f t="shared" si="26"/>
        <v>350511.400221</v>
      </c>
      <c r="B1333" s="9">
        <v>400221</v>
      </c>
      <c r="C1333" s="10" t="s">
        <v>140</v>
      </c>
      <c r="D1333" s="36">
        <v>350511</v>
      </c>
      <c r="E1333" s="6" t="s">
        <v>384</v>
      </c>
      <c r="F1333" s="21" t="s">
        <v>5</v>
      </c>
      <c r="G1333" s="21" t="s">
        <v>25</v>
      </c>
    </row>
    <row r="1334" spans="1:7" s="8" customFormat="1">
      <c r="A1334" s="13" t="str">
        <f t="shared" ref="A1334:A1368" si="27">CONCATENATE(D1334,".",B1334)</f>
        <v>350611.400003</v>
      </c>
      <c r="B1334" s="11">
        <v>400003</v>
      </c>
      <c r="C1334" s="12" t="s">
        <v>83</v>
      </c>
      <c r="D1334" s="36">
        <v>350611</v>
      </c>
      <c r="E1334" s="6" t="s">
        <v>384</v>
      </c>
      <c r="F1334" s="21" t="s">
        <v>5</v>
      </c>
      <c r="G1334" s="21" t="s">
        <v>25</v>
      </c>
    </row>
    <row r="1335" spans="1:7" s="8" customFormat="1">
      <c r="A1335" s="13" t="str">
        <f t="shared" si="27"/>
        <v>350611.400004</v>
      </c>
      <c r="B1335" s="9">
        <v>400004</v>
      </c>
      <c r="C1335" s="10" t="s">
        <v>128</v>
      </c>
      <c r="D1335" s="36">
        <v>350611</v>
      </c>
      <c r="E1335" s="6" t="s">
        <v>384</v>
      </c>
      <c r="F1335" s="21" t="s">
        <v>5</v>
      </c>
      <c r="G1335" s="21" t="s">
        <v>25</v>
      </c>
    </row>
    <row r="1336" spans="1:7" s="8" customFormat="1">
      <c r="A1336" s="13" t="str">
        <f t="shared" si="27"/>
        <v>350611.400005</v>
      </c>
      <c r="B1336" s="9">
        <v>400005</v>
      </c>
      <c r="C1336" s="10" t="s">
        <v>129</v>
      </c>
      <c r="D1336" s="36">
        <v>350611</v>
      </c>
      <c r="E1336" s="6" t="s">
        <v>384</v>
      </c>
      <c r="F1336" s="21" t="s">
        <v>5</v>
      </c>
      <c r="G1336" s="21" t="s">
        <v>25</v>
      </c>
    </row>
    <row r="1337" spans="1:7" s="8" customFormat="1">
      <c r="A1337" s="13" t="str">
        <f t="shared" si="27"/>
        <v>350611.400006</v>
      </c>
      <c r="B1337" s="9">
        <v>400006</v>
      </c>
      <c r="C1337" s="10" t="s">
        <v>130</v>
      </c>
      <c r="D1337" s="36">
        <v>350611</v>
      </c>
      <c r="E1337" s="6" t="s">
        <v>384</v>
      </c>
      <c r="F1337" s="21" t="s">
        <v>5</v>
      </c>
      <c r="G1337" s="21" t="s">
        <v>25</v>
      </c>
    </row>
    <row r="1338" spans="1:7" s="8" customFormat="1">
      <c r="A1338" s="13" t="str">
        <f t="shared" si="27"/>
        <v>350611.400007</v>
      </c>
      <c r="B1338" s="9">
        <v>400007</v>
      </c>
      <c r="C1338" s="10" t="s">
        <v>131</v>
      </c>
      <c r="D1338" s="36">
        <v>350611</v>
      </c>
      <c r="E1338" s="6" t="s">
        <v>384</v>
      </c>
      <c r="F1338" s="21" t="s">
        <v>5</v>
      </c>
      <c r="G1338" s="21" t="s">
        <v>25</v>
      </c>
    </row>
    <row r="1339" spans="1:7" s="8" customFormat="1">
      <c r="A1339" s="13" t="str">
        <f t="shared" si="27"/>
        <v>350611.400010</v>
      </c>
      <c r="B1339" s="9">
        <v>400010</v>
      </c>
      <c r="C1339" s="10" t="s">
        <v>132</v>
      </c>
      <c r="D1339" s="36">
        <v>350611</v>
      </c>
      <c r="E1339" s="6" t="s">
        <v>384</v>
      </c>
      <c r="F1339" s="21" t="s">
        <v>5</v>
      </c>
      <c r="G1339" s="21" t="s">
        <v>25</v>
      </c>
    </row>
    <row r="1340" spans="1:7" s="8" customFormat="1">
      <c r="A1340" s="13" t="str">
        <f t="shared" si="27"/>
        <v>350611.400011</v>
      </c>
      <c r="B1340" s="9">
        <v>400011</v>
      </c>
      <c r="C1340" s="10" t="s">
        <v>133</v>
      </c>
      <c r="D1340" s="36">
        <v>350611</v>
      </c>
      <c r="E1340" s="6" t="s">
        <v>384</v>
      </c>
      <c r="F1340" s="21" t="s">
        <v>5</v>
      </c>
      <c r="G1340" s="21" t="s">
        <v>25</v>
      </c>
    </row>
    <row r="1341" spans="1:7" s="8" customFormat="1">
      <c r="A1341" s="13" t="str">
        <f t="shared" si="27"/>
        <v>350611.400012</v>
      </c>
      <c r="B1341" s="9">
        <v>400012</v>
      </c>
      <c r="C1341" s="10" t="s">
        <v>134</v>
      </c>
      <c r="D1341" s="36">
        <v>350611</v>
      </c>
      <c r="E1341" s="6" t="s">
        <v>384</v>
      </c>
      <c r="F1341" s="21" t="s">
        <v>5</v>
      </c>
      <c r="G1341" s="21" t="s">
        <v>25</v>
      </c>
    </row>
    <row r="1342" spans="1:7" s="8" customFormat="1">
      <c r="A1342" s="13" t="str">
        <f t="shared" si="27"/>
        <v>350611.400013</v>
      </c>
      <c r="B1342" s="9">
        <v>400013</v>
      </c>
      <c r="C1342" s="10" t="s">
        <v>135</v>
      </c>
      <c r="D1342" s="36">
        <v>350611</v>
      </c>
      <c r="E1342" s="6" t="s">
        <v>384</v>
      </c>
      <c r="F1342" s="21" t="s">
        <v>5</v>
      </c>
      <c r="G1342" s="21" t="s">
        <v>25</v>
      </c>
    </row>
    <row r="1343" spans="1:7" s="8" customFormat="1">
      <c r="A1343" s="13" t="str">
        <f t="shared" si="27"/>
        <v>350611.400014</v>
      </c>
      <c r="B1343" s="9">
        <v>400014</v>
      </c>
      <c r="C1343" s="10" t="s">
        <v>84</v>
      </c>
      <c r="D1343" s="36">
        <v>350611</v>
      </c>
      <c r="E1343" s="6" t="s">
        <v>384</v>
      </c>
      <c r="F1343" s="21" t="s">
        <v>5</v>
      </c>
      <c r="G1343" s="21" t="s">
        <v>25</v>
      </c>
    </row>
    <row r="1344" spans="1:7" s="8" customFormat="1">
      <c r="A1344" s="13" t="str">
        <f t="shared" si="27"/>
        <v>350611.400015</v>
      </c>
      <c r="B1344" s="9">
        <v>400015</v>
      </c>
      <c r="C1344" s="10" t="s">
        <v>85</v>
      </c>
      <c r="D1344" s="36">
        <v>350611</v>
      </c>
      <c r="E1344" s="6" t="s">
        <v>384</v>
      </c>
      <c r="F1344" s="21" t="s">
        <v>5</v>
      </c>
      <c r="G1344" s="21" t="s">
        <v>25</v>
      </c>
    </row>
    <row r="1345" spans="1:7" s="8" customFormat="1">
      <c r="A1345" s="13" t="str">
        <f t="shared" si="27"/>
        <v>350611.400016</v>
      </c>
      <c r="B1345" s="9">
        <v>400016</v>
      </c>
      <c r="C1345" s="10" t="s">
        <v>86</v>
      </c>
      <c r="D1345" s="36">
        <v>350611</v>
      </c>
      <c r="E1345" s="6" t="s">
        <v>384</v>
      </c>
      <c r="F1345" s="21" t="s">
        <v>5</v>
      </c>
      <c r="G1345" s="21" t="s">
        <v>25</v>
      </c>
    </row>
    <row r="1346" spans="1:7" s="8" customFormat="1">
      <c r="A1346" s="13" t="str">
        <f t="shared" si="27"/>
        <v>350611.400017</v>
      </c>
      <c r="B1346" s="9">
        <v>400017</v>
      </c>
      <c r="C1346" s="10" t="s">
        <v>87</v>
      </c>
      <c r="D1346" s="36">
        <v>350611</v>
      </c>
      <c r="E1346" s="6" t="s">
        <v>384</v>
      </c>
      <c r="F1346" s="21" t="s">
        <v>5</v>
      </c>
      <c r="G1346" s="21" t="s">
        <v>25</v>
      </c>
    </row>
    <row r="1347" spans="1:7" s="8" customFormat="1">
      <c r="A1347" s="13" t="str">
        <f t="shared" si="27"/>
        <v>350611.400020</v>
      </c>
      <c r="B1347" s="9">
        <v>400020</v>
      </c>
      <c r="C1347" s="10" t="s">
        <v>88</v>
      </c>
      <c r="D1347" s="36">
        <v>350611</v>
      </c>
      <c r="E1347" s="6" t="s">
        <v>384</v>
      </c>
      <c r="F1347" s="21" t="s">
        <v>5</v>
      </c>
      <c r="G1347" s="21" t="s">
        <v>25</v>
      </c>
    </row>
    <row r="1348" spans="1:7" s="8" customFormat="1">
      <c r="A1348" s="13" t="str">
        <f t="shared" si="27"/>
        <v>350611.400021</v>
      </c>
      <c r="B1348" s="9">
        <v>400021</v>
      </c>
      <c r="C1348" s="10" t="s">
        <v>89</v>
      </c>
      <c r="D1348" s="36">
        <v>350611</v>
      </c>
      <c r="E1348" s="6" t="s">
        <v>384</v>
      </c>
      <c r="F1348" s="21" t="s">
        <v>5</v>
      </c>
      <c r="G1348" s="21" t="s">
        <v>25</v>
      </c>
    </row>
    <row r="1349" spans="1:7" s="8" customFormat="1">
      <c r="A1349" s="13" t="str">
        <f t="shared" si="27"/>
        <v>350611.400022</v>
      </c>
      <c r="B1349" s="9">
        <v>400022</v>
      </c>
      <c r="C1349" s="10" t="s">
        <v>143</v>
      </c>
      <c r="D1349" s="36">
        <v>350611</v>
      </c>
      <c r="E1349" s="6" t="s">
        <v>384</v>
      </c>
      <c r="F1349" s="21" t="s">
        <v>5</v>
      </c>
      <c r="G1349" s="21" t="s">
        <v>25</v>
      </c>
    </row>
    <row r="1350" spans="1:7" s="8" customFormat="1">
      <c r="A1350" s="13" t="str">
        <f t="shared" si="27"/>
        <v>350611.400024</v>
      </c>
      <c r="B1350" s="9">
        <v>400024</v>
      </c>
      <c r="C1350" s="10" t="s">
        <v>144</v>
      </c>
      <c r="D1350" s="36">
        <v>350611</v>
      </c>
      <c r="E1350" s="6" t="s">
        <v>384</v>
      </c>
      <c r="F1350" s="21" t="s">
        <v>5</v>
      </c>
      <c r="G1350" s="21" t="s">
        <v>25</v>
      </c>
    </row>
    <row r="1351" spans="1:7" s="8" customFormat="1">
      <c r="A1351" s="13" t="str">
        <f t="shared" si="27"/>
        <v>350611.400025</v>
      </c>
      <c r="B1351" s="9">
        <v>400025</v>
      </c>
      <c r="C1351" s="10" t="s">
        <v>147</v>
      </c>
      <c r="D1351" s="36">
        <v>350611</v>
      </c>
      <c r="E1351" s="6" t="s">
        <v>384</v>
      </c>
      <c r="F1351" s="21" t="s">
        <v>5</v>
      </c>
      <c r="G1351" s="21" t="s">
        <v>25</v>
      </c>
    </row>
    <row r="1352" spans="1:7" s="8" customFormat="1">
      <c r="A1352" s="13" t="str">
        <f t="shared" si="27"/>
        <v>350611.400026</v>
      </c>
      <c r="B1352" s="9">
        <v>400026</v>
      </c>
      <c r="C1352" s="10" t="s">
        <v>148</v>
      </c>
      <c r="D1352" s="36">
        <v>350611</v>
      </c>
      <c r="E1352" s="6" t="s">
        <v>384</v>
      </c>
      <c r="F1352" s="21" t="s">
        <v>5</v>
      </c>
      <c r="G1352" s="21" t="s">
        <v>25</v>
      </c>
    </row>
    <row r="1353" spans="1:7" s="8" customFormat="1">
      <c r="A1353" s="13" t="str">
        <f t="shared" si="27"/>
        <v>350611.400027</v>
      </c>
      <c r="B1353" s="9">
        <v>400027</v>
      </c>
      <c r="C1353" s="10" t="s">
        <v>149</v>
      </c>
      <c r="D1353" s="36">
        <v>350611</v>
      </c>
      <c r="E1353" s="6" t="s">
        <v>384</v>
      </c>
      <c r="F1353" s="21" t="s">
        <v>5</v>
      </c>
      <c r="G1353" s="21" t="s">
        <v>25</v>
      </c>
    </row>
    <row r="1354" spans="1:7" s="8" customFormat="1">
      <c r="A1354" s="13" t="str">
        <f t="shared" si="27"/>
        <v>350611.400028</v>
      </c>
      <c r="B1354" s="9">
        <v>400028</v>
      </c>
      <c r="C1354" s="10" t="s">
        <v>150</v>
      </c>
      <c r="D1354" s="36">
        <v>350611</v>
      </c>
      <c r="E1354" s="6" t="s">
        <v>384</v>
      </c>
      <c r="F1354" s="21" t="s">
        <v>5</v>
      </c>
      <c r="G1354" s="21" t="s">
        <v>25</v>
      </c>
    </row>
    <row r="1355" spans="1:7" s="8" customFormat="1">
      <c r="A1355" s="13" t="str">
        <f t="shared" si="27"/>
        <v>350611.400029</v>
      </c>
      <c r="B1355" s="9">
        <v>400029</v>
      </c>
      <c r="C1355" s="10" t="s">
        <v>151</v>
      </c>
      <c r="D1355" s="36">
        <v>350611</v>
      </c>
      <c r="E1355" s="6" t="s">
        <v>384</v>
      </c>
      <c r="F1355" s="21" t="s">
        <v>5</v>
      </c>
      <c r="G1355" s="21" t="s">
        <v>25</v>
      </c>
    </row>
    <row r="1356" spans="1:7" s="8" customFormat="1">
      <c r="A1356" s="13" t="str">
        <f t="shared" si="27"/>
        <v>350611.400030</v>
      </c>
      <c r="B1356" s="9">
        <v>400030</v>
      </c>
      <c r="C1356" s="10" t="s">
        <v>152</v>
      </c>
      <c r="D1356" s="36">
        <v>350611</v>
      </c>
      <c r="E1356" s="6" t="s">
        <v>384</v>
      </c>
      <c r="F1356" s="21" t="s">
        <v>5</v>
      </c>
      <c r="G1356" s="21" t="s">
        <v>25</v>
      </c>
    </row>
    <row r="1357" spans="1:7" s="8" customFormat="1">
      <c r="A1357" s="13" t="str">
        <f t="shared" si="27"/>
        <v>350611.400175</v>
      </c>
      <c r="B1357" s="9">
        <v>400175</v>
      </c>
      <c r="C1357" s="10" t="s">
        <v>141</v>
      </c>
      <c r="D1357" s="36">
        <v>350611</v>
      </c>
      <c r="E1357" s="6" t="s">
        <v>384</v>
      </c>
      <c r="F1357" s="21" t="s">
        <v>5</v>
      </c>
      <c r="G1357" s="21" t="s">
        <v>25</v>
      </c>
    </row>
    <row r="1358" spans="1:7" s="8" customFormat="1">
      <c r="A1358" s="13" t="str">
        <f t="shared" si="27"/>
        <v>350611.400176</v>
      </c>
      <c r="B1358" s="9">
        <v>400176</v>
      </c>
      <c r="C1358" s="10" t="s">
        <v>142</v>
      </c>
      <c r="D1358" s="36">
        <v>350611</v>
      </c>
      <c r="E1358" s="6" t="s">
        <v>384</v>
      </c>
      <c r="F1358" s="21" t="s">
        <v>5</v>
      </c>
      <c r="G1358" s="21" t="s">
        <v>25</v>
      </c>
    </row>
    <row r="1359" spans="1:7" s="8" customFormat="1">
      <c r="A1359" s="13" t="str">
        <f t="shared" si="27"/>
        <v>350611.400177</v>
      </c>
      <c r="B1359" s="9">
        <v>400177</v>
      </c>
      <c r="C1359" s="10" t="s">
        <v>145</v>
      </c>
      <c r="D1359" s="36">
        <v>350611</v>
      </c>
      <c r="E1359" s="6" t="s">
        <v>384</v>
      </c>
      <c r="F1359" s="21" t="s">
        <v>5</v>
      </c>
      <c r="G1359" s="21" t="s">
        <v>25</v>
      </c>
    </row>
    <row r="1360" spans="1:7" s="8" customFormat="1">
      <c r="A1360" s="13" t="str">
        <f t="shared" si="27"/>
        <v>350611.400178</v>
      </c>
      <c r="B1360" s="9">
        <v>400178</v>
      </c>
      <c r="C1360" s="10" t="s">
        <v>153</v>
      </c>
      <c r="D1360" s="36">
        <v>350611</v>
      </c>
      <c r="E1360" s="6" t="s">
        <v>384</v>
      </c>
      <c r="F1360" s="21" t="s">
        <v>5</v>
      </c>
      <c r="G1360" s="21" t="s">
        <v>25</v>
      </c>
    </row>
    <row r="1361" spans="1:7" s="8" customFormat="1">
      <c r="A1361" s="13" t="str">
        <f t="shared" si="27"/>
        <v>350611.400179</v>
      </c>
      <c r="B1361" s="9">
        <v>400179</v>
      </c>
      <c r="C1361" s="10" t="s">
        <v>155</v>
      </c>
      <c r="D1361" s="36">
        <v>350611</v>
      </c>
      <c r="E1361" s="6" t="s">
        <v>384</v>
      </c>
      <c r="F1361" s="21" t="s">
        <v>5</v>
      </c>
      <c r="G1361" s="21" t="s">
        <v>25</v>
      </c>
    </row>
    <row r="1362" spans="1:7" s="8" customFormat="1">
      <c r="A1362" s="13" t="str">
        <f t="shared" si="27"/>
        <v>350611.400180</v>
      </c>
      <c r="B1362" s="13">
        <v>400180</v>
      </c>
      <c r="C1362" s="14" t="s">
        <v>154</v>
      </c>
      <c r="D1362" s="36">
        <v>350611</v>
      </c>
      <c r="E1362" s="6" t="s">
        <v>384</v>
      </c>
      <c r="F1362" s="21" t="s">
        <v>5</v>
      </c>
      <c r="G1362" s="21" t="s">
        <v>25</v>
      </c>
    </row>
    <row r="1363" spans="1:7" s="8" customFormat="1">
      <c r="A1363" s="13" t="str">
        <f t="shared" si="27"/>
        <v>350611.400202</v>
      </c>
      <c r="B1363" s="9">
        <v>400202</v>
      </c>
      <c r="C1363" s="10" t="s">
        <v>136</v>
      </c>
      <c r="D1363" s="36">
        <v>350611</v>
      </c>
      <c r="E1363" s="6" t="s">
        <v>384</v>
      </c>
      <c r="F1363" s="21" t="s">
        <v>5</v>
      </c>
      <c r="G1363" s="21" t="s">
        <v>25</v>
      </c>
    </row>
    <row r="1364" spans="1:7" s="8" customFormat="1">
      <c r="A1364" s="13" t="str">
        <f t="shared" si="27"/>
        <v>350611.400203</v>
      </c>
      <c r="B1364" s="9">
        <v>400203</v>
      </c>
      <c r="C1364" s="10" t="s">
        <v>137</v>
      </c>
      <c r="D1364" s="36">
        <v>350611</v>
      </c>
      <c r="E1364" s="6" t="s">
        <v>384</v>
      </c>
      <c r="F1364" s="21" t="s">
        <v>5</v>
      </c>
      <c r="G1364" s="21" t="s">
        <v>25</v>
      </c>
    </row>
    <row r="1365" spans="1:7" s="8" customFormat="1">
      <c r="A1365" s="13" t="str">
        <f t="shared" si="27"/>
        <v>350611.400214</v>
      </c>
      <c r="B1365" s="9">
        <v>400214</v>
      </c>
      <c r="C1365" s="10" t="s">
        <v>146</v>
      </c>
      <c r="D1365" s="36">
        <v>350611</v>
      </c>
      <c r="E1365" s="6" t="s">
        <v>384</v>
      </c>
      <c r="F1365" s="21" t="s">
        <v>5</v>
      </c>
      <c r="G1365" s="21" t="s">
        <v>25</v>
      </c>
    </row>
    <row r="1366" spans="1:7" s="8" customFormat="1">
      <c r="A1366" s="13" t="str">
        <f t="shared" si="27"/>
        <v>350611.400219</v>
      </c>
      <c r="B1366" s="9">
        <v>400219</v>
      </c>
      <c r="C1366" s="10" t="s">
        <v>138</v>
      </c>
      <c r="D1366" s="36">
        <v>350611</v>
      </c>
      <c r="E1366" s="6" t="s">
        <v>384</v>
      </c>
      <c r="F1366" s="21" t="s">
        <v>5</v>
      </c>
      <c r="G1366" s="21" t="s">
        <v>25</v>
      </c>
    </row>
    <row r="1367" spans="1:7" s="8" customFormat="1">
      <c r="A1367" s="13" t="str">
        <f t="shared" si="27"/>
        <v>350611.400220</v>
      </c>
      <c r="B1367" s="9">
        <v>400220</v>
      </c>
      <c r="C1367" s="10" t="s">
        <v>139</v>
      </c>
      <c r="D1367" s="36">
        <v>350611</v>
      </c>
      <c r="E1367" s="6" t="s">
        <v>384</v>
      </c>
      <c r="F1367" s="21" t="s">
        <v>5</v>
      </c>
      <c r="G1367" s="21" t="s">
        <v>25</v>
      </c>
    </row>
    <row r="1368" spans="1:7" s="8" customFormat="1">
      <c r="A1368" s="13" t="str">
        <f t="shared" si="27"/>
        <v>350611.400221</v>
      </c>
      <c r="B1368" s="9">
        <v>400221</v>
      </c>
      <c r="C1368" s="10" t="s">
        <v>140</v>
      </c>
      <c r="D1368" s="36">
        <v>350611</v>
      </c>
      <c r="E1368" s="6" t="s">
        <v>384</v>
      </c>
      <c r="F1368" s="21" t="s">
        <v>5</v>
      </c>
      <c r="G1368" s="21" t="s">
        <v>25</v>
      </c>
    </row>
    <row r="1369" spans="1:7" s="8" customFormat="1">
      <c r="A1369" s="13" t="str">
        <f t="shared" ref="A1369:A1403" si="28">CONCATENATE(D1369,".",B1369)</f>
        <v>360106.400003</v>
      </c>
      <c r="B1369" s="11">
        <v>400003</v>
      </c>
      <c r="C1369" s="12" t="s">
        <v>83</v>
      </c>
      <c r="D1369" s="36">
        <v>360106</v>
      </c>
      <c r="E1369" s="6" t="s">
        <v>379</v>
      </c>
      <c r="F1369" s="21" t="s">
        <v>5</v>
      </c>
      <c r="G1369" s="21" t="s">
        <v>25</v>
      </c>
    </row>
    <row r="1370" spans="1:7" s="8" customFormat="1">
      <c r="A1370" s="13" t="str">
        <f t="shared" si="28"/>
        <v>360106.400004</v>
      </c>
      <c r="B1370" s="9">
        <v>400004</v>
      </c>
      <c r="C1370" s="10" t="s">
        <v>128</v>
      </c>
      <c r="D1370" s="36">
        <v>360106</v>
      </c>
      <c r="E1370" s="6" t="s">
        <v>379</v>
      </c>
      <c r="F1370" s="21" t="s">
        <v>5</v>
      </c>
      <c r="G1370" s="21" t="s">
        <v>25</v>
      </c>
    </row>
    <row r="1371" spans="1:7" s="8" customFormat="1">
      <c r="A1371" s="13" t="str">
        <f t="shared" si="28"/>
        <v>360106.400005</v>
      </c>
      <c r="B1371" s="9">
        <v>400005</v>
      </c>
      <c r="C1371" s="10" t="s">
        <v>129</v>
      </c>
      <c r="D1371" s="36">
        <v>360106</v>
      </c>
      <c r="E1371" s="6" t="s">
        <v>379</v>
      </c>
      <c r="F1371" s="21" t="s">
        <v>5</v>
      </c>
      <c r="G1371" s="21" t="s">
        <v>25</v>
      </c>
    </row>
    <row r="1372" spans="1:7" s="8" customFormat="1">
      <c r="A1372" s="13" t="str">
        <f t="shared" si="28"/>
        <v>360106.400006</v>
      </c>
      <c r="B1372" s="9">
        <v>400006</v>
      </c>
      <c r="C1372" s="10" t="s">
        <v>130</v>
      </c>
      <c r="D1372" s="36">
        <v>360106</v>
      </c>
      <c r="E1372" s="6" t="s">
        <v>379</v>
      </c>
      <c r="F1372" s="21" t="s">
        <v>5</v>
      </c>
      <c r="G1372" s="21" t="s">
        <v>25</v>
      </c>
    </row>
    <row r="1373" spans="1:7" s="8" customFormat="1">
      <c r="A1373" s="13" t="str">
        <f t="shared" si="28"/>
        <v>360106.400007</v>
      </c>
      <c r="B1373" s="9">
        <v>400007</v>
      </c>
      <c r="C1373" s="10" t="s">
        <v>131</v>
      </c>
      <c r="D1373" s="36">
        <v>360106</v>
      </c>
      <c r="E1373" s="6" t="s">
        <v>379</v>
      </c>
      <c r="F1373" s="21" t="s">
        <v>5</v>
      </c>
      <c r="G1373" s="21" t="s">
        <v>25</v>
      </c>
    </row>
    <row r="1374" spans="1:7" s="8" customFormat="1">
      <c r="A1374" s="13" t="str">
        <f t="shared" si="28"/>
        <v>360106.400010</v>
      </c>
      <c r="B1374" s="9">
        <v>400010</v>
      </c>
      <c r="C1374" s="10" t="s">
        <v>132</v>
      </c>
      <c r="D1374" s="36">
        <v>360106</v>
      </c>
      <c r="E1374" s="6" t="s">
        <v>379</v>
      </c>
      <c r="F1374" s="21" t="s">
        <v>5</v>
      </c>
      <c r="G1374" s="21" t="s">
        <v>25</v>
      </c>
    </row>
    <row r="1375" spans="1:7" s="8" customFormat="1">
      <c r="A1375" s="13" t="str">
        <f t="shared" si="28"/>
        <v>360106.400011</v>
      </c>
      <c r="B1375" s="9">
        <v>400011</v>
      </c>
      <c r="C1375" s="10" t="s">
        <v>133</v>
      </c>
      <c r="D1375" s="36">
        <v>360106</v>
      </c>
      <c r="E1375" s="6" t="s">
        <v>379</v>
      </c>
      <c r="F1375" s="21" t="s">
        <v>5</v>
      </c>
      <c r="G1375" s="21" t="s">
        <v>25</v>
      </c>
    </row>
    <row r="1376" spans="1:7" s="8" customFormat="1">
      <c r="A1376" s="13" t="str">
        <f t="shared" si="28"/>
        <v>360106.400012</v>
      </c>
      <c r="B1376" s="9">
        <v>400012</v>
      </c>
      <c r="C1376" s="10" t="s">
        <v>134</v>
      </c>
      <c r="D1376" s="36">
        <v>360106</v>
      </c>
      <c r="E1376" s="6" t="s">
        <v>379</v>
      </c>
      <c r="F1376" s="21" t="s">
        <v>5</v>
      </c>
      <c r="G1376" s="21" t="s">
        <v>25</v>
      </c>
    </row>
    <row r="1377" spans="1:7" s="8" customFormat="1">
      <c r="A1377" s="13" t="str">
        <f t="shared" si="28"/>
        <v>360106.400013</v>
      </c>
      <c r="B1377" s="9">
        <v>400013</v>
      </c>
      <c r="C1377" s="10" t="s">
        <v>135</v>
      </c>
      <c r="D1377" s="36">
        <v>360106</v>
      </c>
      <c r="E1377" s="6" t="s">
        <v>379</v>
      </c>
      <c r="F1377" s="21" t="s">
        <v>5</v>
      </c>
      <c r="G1377" s="21" t="s">
        <v>25</v>
      </c>
    </row>
    <row r="1378" spans="1:7" s="8" customFormat="1">
      <c r="A1378" s="13" t="str">
        <f t="shared" si="28"/>
        <v>360106.400014</v>
      </c>
      <c r="B1378" s="9">
        <v>400014</v>
      </c>
      <c r="C1378" s="10" t="s">
        <v>84</v>
      </c>
      <c r="D1378" s="36">
        <v>360106</v>
      </c>
      <c r="E1378" s="6" t="s">
        <v>379</v>
      </c>
      <c r="F1378" s="21" t="s">
        <v>5</v>
      </c>
      <c r="G1378" s="21" t="s">
        <v>25</v>
      </c>
    </row>
    <row r="1379" spans="1:7" s="8" customFormat="1">
      <c r="A1379" s="13" t="str">
        <f t="shared" si="28"/>
        <v>360106.400015</v>
      </c>
      <c r="B1379" s="9">
        <v>400015</v>
      </c>
      <c r="C1379" s="10" t="s">
        <v>85</v>
      </c>
      <c r="D1379" s="36">
        <v>360106</v>
      </c>
      <c r="E1379" s="6" t="s">
        <v>379</v>
      </c>
      <c r="F1379" s="21" t="s">
        <v>5</v>
      </c>
      <c r="G1379" s="21" t="s">
        <v>25</v>
      </c>
    </row>
    <row r="1380" spans="1:7" s="8" customFormat="1">
      <c r="A1380" s="13" t="str">
        <f t="shared" si="28"/>
        <v>360106.400016</v>
      </c>
      <c r="B1380" s="9">
        <v>400016</v>
      </c>
      <c r="C1380" s="10" t="s">
        <v>86</v>
      </c>
      <c r="D1380" s="36">
        <v>360106</v>
      </c>
      <c r="E1380" s="6" t="s">
        <v>379</v>
      </c>
      <c r="F1380" s="21" t="s">
        <v>5</v>
      </c>
      <c r="G1380" s="21" t="s">
        <v>25</v>
      </c>
    </row>
    <row r="1381" spans="1:7" s="8" customFormat="1">
      <c r="A1381" s="13" t="str">
        <f t="shared" si="28"/>
        <v>360106.400017</v>
      </c>
      <c r="B1381" s="9">
        <v>400017</v>
      </c>
      <c r="C1381" s="10" t="s">
        <v>87</v>
      </c>
      <c r="D1381" s="36">
        <v>360106</v>
      </c>
      <c r="E1381" s="6" t="s">
        <v>379</v>
      </c>
      <c r="F1381" s="21" t="s">
        <v>5</v>
      </c>
      <c r="G1381" s="21" t="s">
        <v>25</v>
      </c>
    </row>
    <row r="1382" spans="1:7" s="8" customFormat="1">
      <c r="A1382" s="13" t="str">
        <f t="shared" si="28"/>
        <v>360106.400020</v>
      </c>
      <c r="B1382" s="9">
        <v>400020</v>
      </c>
      <c r="C1382" s="10" t="s">
        <v>88</v>
      </c>
      <c r="D1382" s="36">
        <v>360106</v>
      </c>
      <c r="E1382" s="6" t="s">
        <v>379</v>
      </c>
      <c r="F1382" s="21" t="s">
        <v>5</v>
      </c>
      <c r="G1382" s="21" t="s">
        <v>25</v>
      </c>
    </row>
    <row r="1383" spans="1:7" s="8" customFormat="1">
      <c r="A1383" s="13" t="str">
        <f t="shared" si="28"/>
        <v>360106.400021</v>
      </c>
      <c r="B1383" s="9">
        <v>400021</v>
      </c>
      <c r="C1383" s="10" t="s">
        <v>89</v>
      </c>
      <c r="D1383" s="36">
        <v>360106</v>
      </c>
      <c r="E1383" s="6" t="s">
        <v>379</v>
      </c>
      <c r="F1383" s="21" t="s">
        <v>5</v>
      </c>
      <c r="G1383" s="21" t="s">
        <v>25</v>
      </c>
    </row>
    <row r="1384" spans="1:7" s="8" customFormat="1">
      <c r="A1384" s="13" t="str">
        <f t="shared" si="28"/>
        <v>360106.400022</v>
      </c>
      <c r="B1384" s="9">
        <v>400022</v>
      </c>
      <c r="C1384" s="10" t="s">
        <v>143</v>
      </c>
      <c r="D1384" s="36">
        <v>360106</v>
      </c>
      <c r="E1384" s="6" t="s">
        <v>379</v>
      </c>
      <c r="F1384" s="21" t="s">
        <v>5</v>
      </c>
      <c r="G1384" s="21" t="s">
        <v>25</v>
      </c>
    </row>
    <row r="1385" spans="1:7" s="8" customFormat="1">
      <c r="A1385" s="13" t="str">
        <f t="shared" si="28"/>
        <v>360106.400024</v>
      </c>
      <c r="B1385" s="9">
        <v>400024</v>
      </c>
      <c r="C1385" s="10" t="s">
        <v>144</v>
      </c>
      <c r="D1385" s="36">
        <v>360106</v>
      </c>
      <c r="E1385" s="6" t="s">
        <v>379</v>
      </c>
      <c r="F1385" s="21" t="s">
        <v>5</v>
      </c>
      <c r="G1385" s="21" t="s">
        <v>25</v>
      </c>
    </row>
    <row r="1386" spans="1:7" s="8" customFormat="1">
      <c r="A1386" s="13" t="str">
        <f t="shared" si="28"/>
        <v>360106.400025</v>
      </c>
      <c r="B1386" s="9">
        <v>400025</v>
      </c>
      <c r="C1386" s="10" t="s">
        <v>147</v>
      </c>
      <c r="D1386" s="36">
        <v>360106</v>
      </c>
      <c r="E1386" s="6" t="s">
        <v>379</v>
      </c>
      <c r="F1386" s="21" t="s">
        <v>5</v>
      </c>
      <c r="G1386" s="21" t="s">
        <v>25</v>
      </c>
    </row>
    <row r="1387" spans="1:7" s="8" customFormat="1">
      <c r="A1387" s="13" t="str">
        <f t="shared" si="28"/>
        <v>360106.400026</v>
      </c>
      <c r="B1387" s="9">
        <v>400026</v>
      </c>
      <c r="C1387" s="10" t="s">
        <v>148</v>
      </c>
      <c r="D1387" s="36">
        <v>360106</v>
      </c>
      <c r="E1387" s="6" t="s">
        <v>379</v>
      </c>
      <c r="F1387" s="21" t="s">
        <v>5</v>
      </c>
      <c r="G1387" s="21" t="s">
        <v>25</v>
      </c>
    </row>
    <row r="1388" spans="1:7" s="8" customFormat="1">
      <c r="A1388" s="13" t="str">
        <f t="shared" si="28"/>
        <v>360106.400027</v>
      </c>
      <c r="B1388" s="9">
        <v>400027</v>
      </c>
      <c r="C1388" s="10" t="s">
        <v>149</v>
      </c>
      <c r="D1388" s="36">
        <v>360106</v>
      </c>
      <c r="E1388" s="6" t="s">
        <v>379</v>
      </c>
      <c r="F1388" s="21" t="s">
        <v>5</v>
      </c>
      <c r="G1388" s="21" t="s">
        <v>25</v>
      </c>
    </row>
    <row r="1389" spans="1:7" s="8" customFormat="1">
      <c r="A1389" s="13" t="str">
        <f t="shared" si="28"/>
        <v>360106.400028</v>
      </c>
      <c r="B1389" s="9">
        <v>400028</v>
      </c>
      <c r="C1389" s="10" t="s">
        <v>150</v>
      </c>
      <c r="D1389" s="36">
        <v>360106</v>
      </c>
      <c r="E1389" s="6" t="s">
        <v>379</v>
      </c>
      <c r="F1389" s="21" t="s">
        <v>5</v>
      </c>
      <c r="G1389" s="21" t="s">
        <v>25</v>
      </c>
    </row>
    <row r="1390" spans="1:7" s="8" customFormat="1">
      <c r="A1390" s="13" t="str">
        <f t="shared" si="28"/>
        <v>360106.400029</v>
      </c>
      <c r="B1390" s="9">
        <v>400029</v>
      </c>
      <c r="C1390" s="10" t="s">
        <v>151</v>
      </c>
      <c r="D1390" s="36">
        <v>360106</v>
      </c>
      <c r="E1390" s="6" t="s">
        <v>379</v>
      </c>
      <c r="F1390" s="21" t="s">
        <v>5</v>
      </c>
      <c r="G1390" s="21" t="s">
        <v>25</v>
      </c>
    </row>
    <row r="1391" spans="1:7" s="8" customFormat="1">
      <c r="A1391" s="13" t="str">
        <f t="shared" si="28"/>
        <v>360106.400030</v>
      </c>
      <c r="B1391" s="9">
        <v>400030</v>
      </c>
      <c r="C1391" s="10" t="s">
        <v>152</v>
      </c>
      <c r="D1391" s="36">
        <v>360106</v>
      </c>
      <c r="E1391" s="6" t="s">
        <v>379</v>
      </c>
      <c r="F1391" s="21" t="s">
        <v>5</v>
      </c>
      <c r="G1391" s="21" t="s">
        <v>25</v>
      </c>
    </row>
    <row r="1392" spans="1:7" s="8" customFormat="1">
      <c r="A1392" s="13" t="str">
        <f t="shared" si="28"/>
        <v>360106.400175</v>
      </c>
      <c r="B1392" s="9">
        <v>400175</v>
      </c>
      <c r="C1392" s="10" t="s">
        <v>141</v>
      </c>
      <c r="D1392" s="36">
        <v>360106</v>
      </c>
      <c r="E1392" s="6" t="s">
        <v>379</v>
      </c>
      <c r="F1392" s="21" t="s">
        <v>5</v>
      </c>
      <c r="G1392" s="21" t="s">
        <v>25</v>
      </c>
    </row>
    <row r="1393" spans="1:7" s="8" customFormat="1">
      <c r="A1393" s="13" t="str">
        <f t="shared" si="28"/>
        <v>360106.400176</v>
      </c>
      <c r="B1393" s="9">
        <v>400176</v>
      </c>
      <c r="C1393" s="10" t="s">
        <v>142</v>
      </c>
      <c r="D1393" s="36">
        <v>360106</v>
      </c>
      <c r="E1393" s="6" t="s">
        <v>379</v>
      </c>
      <c r="F1393" s="21" t="s">
        <v>5</v>
      </c>
      <c r="G1393" s="21" t="s">
        <v>25</v>
      </c>
    </row>
    <row r="1394" spans="1:7" s="8" customFormat="1">
      <c r="A1394" s="13" t="str">
        <f t="shared" si="28"/>
        <v>360106.400177</v>
      </c>
      <c r="B1394" s="9">
        <v>400177</v>
      </c>
      <c r="C1394" s="10" t="s">
        <v>145</v>
      </c>
      <c r="D1394" s="36">
        <v>360106</v>
      </c>
      <c r="E1394" s="6" t="s">
        <v>379</v>
      </c>
      <c r="F1394" s="21" t="s">
        <v>5</v>
      </c>
      <c r="G1394" s="21" t="s">
        <v>25</v>
      </c>
    </row>
    <row r="1395" spans="1:7" s="8" customFormat="1">
      <c r="A1395" s="13" t="str">
        <f t="shared" si="28"/>
        <v>360106.400178</v>
      </c>
      <c r="B1395" s="9">
        <v>400178</v>
      </c>
      <c r="C1395" s="10" t="s">
        <v>153</v>
      </c>
      <c r="D1395" s="36">
        <v>360106</v>
      </c>
      <c r="E1395" s="6" t="s">
        <v>379</v>
      </c>
      <c r="F1395" s="21" t="s">
        <v>5</v>
      </c>
      <c r="G1395" s="21" t="s">
        <v>25</v>
      </c>
    </row>
    <row r="1396" spans="1:7" s="8" customFormat="1">
      <c r="A1396" s="13" t="str">
        <f t="shared" si="28"/>
        <v>360106.400179</v>
      </c>
      <c r="B1396" s="9">
        <v>400179</v>
      </c>
      <c r="C1396" s="10" t="s">
        <v>155</v>
      </c>
      <c r="D1396" s="36">
        <v>360106</v>
      </c>
      <c r="E1396" s="6" t="s">
        <v>379</v>
      </c>
      <c r="F1396" s="21" t="s">
        <v>5</v>
      </c>
      <c r="G1396" s="21" t="s">
        <v>25</v>
      </c>
    </row>
    <row r="1397" spans="1:7" s="8" customFormat="1">
      <c r="A1397" s="13" t="str">
        <f t="shared" si="28"/>
        <v>360106.400180</v>
      </c>
      <c r="B1397" s="13">
        <v>400180</v>
      </c>
      <c r="C1397" s="14" t="s">
        <v>154</v>
      </c>
      <c r="D1397" s="36">
        <v>360106</v>
      </c>
      <c r="E1397" s="6" t="s">
        <v>379</v>
      </c>
      <c r="F1397" s="21" t="s">
        <v>5</v>
      </c>
      <c r="G1397" s="21" t="s">
        <v>25</v>
      </c>
    </row>
    <row r="1398" spans="1:7" s="8" customFormat="1">
      <c r="A1398" s="13" t="str">
        <f t="shared" si="28"/>
        <v>360106.400202</v>
      </c>
      <c r="B1398" s="9">
        <v>400202</v>
      </c>
      <c r="C1398" s="10" t="s">
        <v>136</v>
      </c>
      <c r="D1398" s="36">
        <v>360106</v>
      </c>
      <c r="E1398" s="6" t="s">
        <v>379</v>
      </c>
      <c r="F1398" s="21" t="s">
        <v>5</v>
      </c>
      <c r="G1398" s="21" t="s">
        <v>25</v>
      </c>
    </row>
    <row r="1399" spans="1:7" s="8" customFormat="1">
      <c r="A1399" s="13" t="str">
        <f t="shared" si="28"/>
        <v>360106.400203</v>
      </c>
      <c r="B1399" s="9">
        <v>400203</v>
      </c>
      <c r="C1399" s="10" t="s">
        <v>137</v>
      </c>
      <c r="D1399" s="36">
        <v>360106</v>
      </c>
      <c r="E1399" s="6" t="s">
        <v>379</v>
      </c>
      <c r="F1399" s="21" t="s">
        <v>5</v>
      </c>
      <c r="G1399" s="21" t="s">
        <v>25</v>
      </c>
    </row>
    <row r="1400" spans="1:7" s="8" customFormat="1">
      <c r="A1400" s="13" t="str">
        <f t="shared" si="28"/>
        <v>360106.400214</v>
      </c>
      <c r="B1400" s="9">
        <v>400214</v>
      </c>
      <c r="C1400" s="10" t="s">
        <v>146</v>
      </c>
      <c r="D1400" s="36">
        <v>360106</v>
      </c>
      <c r="E1400" s="6" t="s">
        <v>379</v>
      </c>
      <c r="F1400" s="21" t="s">
        <v>5</v>
      </c>
      <c r="G1400" s="21" t="s">
        <v>25</v>
      </c>
    </row>
    <row r="1401" spans="1:7" s="8" customFormat="1">
      <c r="A1401" s="13" t="str">
        <f t="shared" si="28"/>
        <v>360106.400219</v>
      </c>
      <c r="B1401" s="9">
        <v>400219</v>
      </c>
      <c r="C1401" s="10" t="s">
        <v>138</v>
      </c>
      <c r="D1401" s="36">
        <v>360106</v>
      </c>
      <c r="E1401" s="6" t="s">
        <v>379</v>
      </c>
      <c r="F1401" s="21" t="s">
        <v>5</v>
      </c>
      <c r="G1401" s="21" t="s">
        <v>25</v>
      </c>
    </row>
    <row r="1402" spans="1:7" s="8" customFormat="1">
      <c r="A1402" s="13" t="str">
        <f t="shared" si="28"/>
        <v>360106.400220</v>
      </c>
      <c r="B1402" s="9">
        <v>400220</v>
      </c>
      <c r="C1402" s="10" t="s">
        <v>139</v>
      </c>
      <c r="D1402" s="36">
        <v>360106</v>
      </c>
      <c r="E1402" s="6" t="s">
        <v>379</v>
      </c>
      <c r="F1402" s="21" t="s">
        <v>5</v>
      </c>
      <c r="G1402" s="21" t="s">
        <v>25</v>
      </c>
    </row>
    <row r="1403" spans="1:7" s="8" customFormat="1">
      <c r="A1403" s="13" t="str">
        <f t="shared" si="28"/>
        <v>360106.400221</v>
      </c>
      <c r="B1403" s="9">
        <v>400221</v>
      </c>
      <c r="C1403" s="10" t="s">
        <v>140</v>
      </c>
      <c r="D1403" s="36">
        <v>360106</v>
      </c>
      <c r="E1403" s="6" t="s">
        <v>379</v>
      </c>
      <c r="F1403" s="21" t="s">
        <v>5</v>
      </c>
      <c r="G1403" s="21" t="s">
        <v>25</v>
      </c>
    </row>
    <row r="1404" spans="1:7" s="8" customFormat="1">
      <c r="A1404" s="18" t="str">
        <f t="shared" ref="A1404:A1416" si="29">CONCATENATE(D1404,".",B1404)</f>
        <v>350201.400003</v>
      </c>
      <c r="B1404" s="18">
        <v>400003</v>
      </c>
      <c r="C1404" s="19" t="s">
        <v>83</v>
      </c>
      <c r="D1404" s="20">
        <v>350201</v>
      </c>
      <c r="E1404" s="6" t="s">
        <v>294</v>
      </c>
      <c r="F1404" s="20" t="s">
        <v>5</v>
      </c>
      <c r="G1404" s="20" t="s">
        <v>25</v>
      </c>
    </row>
    <row r="1405" spans="1:7" s="8" customFormat="1">
      <c r="A1405" s="21" t="str">
        <f t="shared" si="29"/>
        <v>350201.400004</v>
      </c>
      <c r="B1405" s="22">
        <v>400004</v>
      </c>
      <c r="C1405" s="23" t="s">
        <v>128</v>
      </c>
      <c r="D1405" s="21">
        <v>350201</v>
      </c>
      <c r="E1405" s="6" t="s">
        <v>294</v>
      </c>
      <c r="F1405" s="21" t="s">
        <v>5</v>
      </c>
      <c r="G1405" s="21" t="s">
        <v>25</v>
      </c>
    </row>
    <row r="1406" spans="1:7" s="8" customFormat="1">
      <c r="A1406" s="21" t="str">
        <f t="shared" si="29"/>
        <v>350201.400005</v>
      </c>
      <c r="B1406" s="22">
        <v>400005</v>
      </c>
      <c r="C1406" s="23" t="s">
        <v>129</v>
      </c>
      <c r="D1406" s="21">
        <v>350201</v>
      </c>
      <c r="E1406" s="6" t="s">
        <v>294</v>
      </c>
      <c r="F1406" s="21" t="s">
        <v>5</v>
      </c>
      <c r="G1406" s="21" t="s">
        <v>25</v>
      </c>
    </row>
    <row r="1407" spans="1:7" s="8" customFormat="1">
      <c r="A1407" s="21" t="str">
        <f t="shared" si="29"/>
        <v>350201.400006</v>
      </c>
      <c r="B1407" s="22">
        <v>400006</v>
      </c>
      <c r="C1407" s="23" t="s">
        <v>130</v>
      </c>
      <c r="D1407" s="21">
        <v>350201</v>
      </c>
      <c r="E1407" s="6" t="s">
        <v>294</v>
      </c>
      <c r="F1407" s="21" t="s">
        <v>5</v>
      </c>
      <c r="G1407" s="21" t="s">
        <v>25</v>
      </c>
    </row>
    <row r="1408" spans="1:7" s="8" customFormat="1">
      <c r="A1408" s="21" t="str">
        <f t="shared" si="29"/>
        <v>350201.400007</v>
      </c>
      <c r="B1408" s="22">
        <v>400007</v>
      </c>
      <c r="C1408" s="23" t="s">
        <v>131</v>
      </c>
      <c r="D1408" s="21">
        <v>350201</v>
      </c>
      <c r="E1408" s="6" t="s">
        <v>294</v>
      </c>
      <c r="F1408" s="21" t="s">
        <v>5</v>
      </c>
      <c r="G1408" s="21" t="s">
        <v>25</v>
      </c>
    </row>
    <row r="1409" spans="1:7" s="8" customFormat="1">
      <c r="A1409" s="21" t="str">
        <f t="shared" si="29"/>
        <v>350201.400010</v>
      </c>
      <c r="B1409" s="22">
        <v>400010</v>
      </c>
      <c r="C1409" s="23" t="s">
        <v>132</v>
      </c>
      <c r="D1409" s="21">
        <v>350201</v>
      </c>
      <c r="E1409" s="6" t="s">
        <v>294</v>
      </c>
      <c r="F1409" s="21" t="s">
        <v>5</v>
      </c>
      <c r="G1409" s="21" t="s">
        <v>25</v>
      </c>
    </row>
    <row r="1410" spans="1:7" s="8" customFormat="1">
      <c r="A1410" s="21" t="str">
        <f t="shared" si="29"/>
        <v>350201.400011</v>
      </c>
      <c r="B1410" s="22">
        <v>400011</v>
      </c>
      <c r="C1410" s="23" t="s">
        <v>133</v>
      </c>
      <c r="D1410" s="21">
        <v>350201</v>
      </c>
      <c r="E1410" s="6" t="s">
        <v>294</v>
      </c>
      <c r="F1410" s="7" t="s">
        <v>356</v>
      </c>
      <c r="G1410" s="21" t="s">
        <v>25</v>
      </c>
    </row>
    <row r="1411" spans="1:7" s="8" customFormat="1">
      <c r="A1411" s="21" t="str">
        <f t="shared" si="29"/>
        <v>350201.400012</v>
      </c>
      <c r="B1411" s="22">
        <v>400012</v>
      </c>
      <c r="C1411" s="23" t="s">
        <v>134</v>
      </c>
      <c r="D1411" s="21">
        <v>350201</v>
      </c>
      <c r="E1411" s="6" t="s">
        <v>294</v>
      </c>
      <c r="F1411" s="21" t="s">
        <v>5</v>
      </c>
      <c r="G1411" s="21" t="s">
        <v>25</v>
      </c>
    </row>
    <row r="1412" spans="1:7" s="8" customFormat="1">
      <c r="A1412" s="21" t="str">
        <f t="shared" si="29"/>
        <v>350201.400013</v>
      </c>
      <c r="B1412" s="22">
        <v>400013</v>
      </c>
      <c r="C1412" s="23" t="s">
        <v>135</v>
      </c>
      <c r="D1412" s="21">
        <v>350201</v>
      </c>
      <c r="E1412" s="6" t="s">
        <v>294</v>
      </c>
      <c r="F1412" s="21" t="s">
        <v>5</v>
      </c>
      <c r="G1412" s="21" t="s">
        <v>25</v>
      </c>
    </row>
    <row r="1413" spans="1:7" s="8" customFormat="1">
      <c r="A1413" s="21" t="str">
        <f t="shared" si="29"/>
        <v>350201.400014</v>
      </c>
      <c r="B1413" s="22">
        <v>400014</v>
      </c>
      <c r="C1413" s="23" t="s">
        <v>84</v>
      </c>
      <c r="D1413" s="21">
        <v>350201</v>
      </c>
      <c r="E1413" s="6" t="s">
        <v>294</v>
      </c>
      <c r="F1413" s="21" t="s">
        <v>5</v>
      </c>
      <c r="G1413" s="21" t="s">
        <v>25</v>
      </c>
    </row>
    <row r="1414" spans="1:7" s="8" customFormat="1">
      <c r="A1414" s="21" t="str">
        <f t="shared" si="29"/>
        <v>350201.400015</v>
      </c>
      <c r="B1414" s="22">
        <v>400015</v>
      </c>
      <c r="C1414" s="23" t="s">
        <v>85</v>
      </c>
      <c r="D1414" s="21">
        <v>350201</v>
      </c>
      <c r="E1414" s="6" t="s">
        <v>294</v>
      </c>
      <c r="F1414" s="21" t="s">
        <v>5</v>
      </c>
      <c r="G1414" s="21" t="s">
        <v>25</v>
      </c>
    </row>
    <row r="1415" spans="1:7" s="8" customFormat="1">
      <c r="A1415" s="21" t="str">
        <f t="shared" si="29"/>
        <v>350201.400016</v>
      </c>
      <c r="B1415" s="22">
        <v>400016</v>
      </c>
      <c r="C1415" s="23" t="s">
        <v>86</v>
      </c>
      <c r="D1415" s="21">
        <v>350201</v>
      </c>
      <c r="E1415" s="6" t="s">
        <v>294</v>
      </c>
      <c r="F1415" s="21" t="s">
        <v>5</v>
      </c>
      <c r="G1415" s="21" t="s">
        <v>25</v>
      </c>
    </row>
    <row r="1416" spans="1:7" s="8" customFormat="1">
      <c r="A1416" s="21" t="str">
        <f t="shared" si="29"/>
        <v>350201.400017</v>
      </c>
      <c r="B1416" s="22">
        <v>400017</v>
      </c>
      <c r="C1416" s="23" t="s">
        <v>87</v>
      </c>
      <c r="D1416" s="21">
        <v>350201</v>
      </c>
      <c r="E1416" s="6" t="s">
        <v>294</v>
      </c>
      <c r="F1416" s="21" t="s">
        <v>5</v>
      </c>
      <c r="G1416" s="21" t="s">
        <v>25</v>
      </c>
    </row>
    <row r="1417" spans="1:7" s="8" customFormat="1">
      <c r="A1417" s="21" t="str">
        <f t="shared" ref="A1417:A1480" si="30">CONCATENATE(D1417,".",B1417)</f>
        <v>350201.400020</v>
      </c>
      <c r="B1417" s="22">
        <v>400020</v>
      </c>
      <c r="C1417" s="23" t="s">
        <v>88</v>
      </c>
      <c r="D1417" s="21">
        <v>350201</v>
      </c>
      <c r="E1417" s="6" t="s">
        <v>294</v>
      </c>
      <c r="F1417" s="21" t="s">
        <v>5</v>
      </c>
      <c r="G1417" s="21" t="s">
        <v>25</v>
      </c>
    </row>
    <row r="1418" spans="1:7" s="8" customFormat="1">
      <c r="A1418" s="21" t="str">
        <f t="shared" si="30"/>
        <v>350201.400021</v>
      </c>
      <c r="B1418" s="22">
        <v>400021</v>
      </c>
      <c r="C1418" s="23" t="s">
        <v>89</v>
      </c>
      <c r="D1418" s="21">
        <v>350201</v>
      </c>
      <c r="E1418" s="6" t="s">
        <v>294</v>
      </c>
      <c r="F1418" s="21" t="s">
        <v>5</v>
      </c>
      <c r="G1418" s="21" t="s">
        <v>25</v>
      </c>
    </row>
    <row r="1419" spans="1:7" s="8" customFormat="1">
      <c r="A1419" s="21" t="str">
        <f t="shared" si="30"/>
        <v>350201.400022</v>
      </c>
      <c r="B1419" s="22">
        <v>400022</v>
      </c>
      <c r="C1419" s="23" t="s">
        <v>143</v>
      </c>
      <c r="D1419" s="21">
        <v>350201</v>
      </c>
      <c r="E1419" s="6" t="s">
        <v>294</v>
      </c>
      <c r="F1419" s="21" t="s">
        <v>5</v>
      </c>
      <c r="G1419" s="21" t="s">
        <v>25</v>
      </c>
    </row>
    <row r="1420" spans="1:7" s="8" customFormat="1">
      <c r="A1420" s="21" t="str">
        <f t="shared" si="30"/>
        <v>350201.400024</v>
      </c>
      <c r="B1420" s="22">
        <v>400024</v>
      </c>
      <c r="C1420" s="23" t="s">
        <v>144</v>
      </c>
      <c r="D1420" s="21">
        <v>350201</v>
      </c>
      <c r="E1420" s="6" t="s">
        <v>294</v>
      </c>
      <c r="F1420" s="21" t="s">
        <v>5</v>
      </c>
      <c r="G1420" s="21" t="s">
        <v>25</v>
      </c>
    </row>
    <row r="1421" spans="1:7" s="8" customFormat="1">
      <c r="A1421" s="21" t="str">
        <f t="shared" si="30"/>
        <v>350201.400025</v>
      </c>
      <c r="B1421" s="22">
        <v>400025</v>
      </c>
      <c r="C1421" s="23" t="s">
        <v>147</v>
      </c>
      <c r="D1421" s="21">
        <v>350201</v>
      </c>
      <c r="E1421" s="6" t="s">
        <v>294</v>
      </c>
      <c r="F1421" s="21" t="s">
        <v>5</v>
      </c>
      <c r="G1421" s="21" t="s">
        <v>25</v>
      </c>
    </row>
    <row r="1422" spans="1:7" s="8" customFormat="1">
      <c r="A1422" s="21" t="str">
        <f t="shared" si="30"/>
        <v>350201.400026</v>
      </c>
      <c r="B1422" s="22">
        <v>400026</v>
      </c>
      <c r="C1422" s="23" t="s">
        <v>148</v>
      </c>
      <c r="D1422" s="21">
        <v>350201</v>
      </c>
      <c r="E1422" s="6" t="s">
        <v>294</v>
      </c>
      <c r="F1422" s="21" t="s">
        <v>5</v>
      </c>
      <c r="G1422" s="21" t="s">
        <v>25</v>
      </c>
    </row>
    <row r="1423" spans="1:7" s="8" customFormat="1">
      <c r="A1423" s="21" t="str">
        <f t="shared" si="30"/>
        <v>350201.400027</v>
      </c>
      <c r="B1423" s="22">
        <v>400027</v>
      </c>
      <c r="C1423" s="23" t="s">
        <v>149</v>
      </c>
      <c r="D1423" s="21">
        <v>350201</v>
      </c>
      <c r="E1423" s="6" t="s">
        <v>294</v>
      </c>
      <c r="F1423" s="21" t="s">
        <v>5</v>
      </c>
      <c r="G1423" s="21" t="s">
        <v>25</v>
      </c>
    </row>
    <row r="1424" spans="1:7" s="8" customFormat="1">
      <c r="A1424" s="21" t="str">
        <f t="shared" si="30"/>
        <v>350201.400028</v>
      </c>
      <c r="B1424" s="22">
        <v>400028</v>
      </c>
      <c r="C1424" s="23" t="s">
        <v>150</v>
      </c>
      <c r="D1424" s="21">
        <v>350201</v>
      </c>
      <c r="E1424" s="6" t="s">
        <v>294</v>
      </c>
      <c r="F1424" s="21" t="s">
        <v>5</v>
      </c>
      <c r="G1424" s="21" t="s">
        <v>25</v>
      </c>
    </row>
    <row r="1425" spans="1:7" s="8" customFormat="1">
      <c r="A1425" s="21" t="str">
        <f t="shared" si="30"/>
        <v>350201.400029</v>
      </c>
      <c r="B1425" s="22">
        <v>400029</v>
      </c>
      <c r="C1425" s="23" t="s">
        <v>151</v>
      </c>
      <c r="D1425" s="21">
        <v>350201</v>
      </c>
      <c r="E1425" s="6" t="s">
        <v>294</v>
      </c>
      <c r="F1425" s="21" t="s">
        <v>5</v>
      </c>
      <c r="G1425" s="21" t="s">
        <v>25</v>
      </c>
    </row>
    <row r="1426" spans="1:7" s="8" customFormat="1">
      <c r="A1426" s="21" t="str">
        <f t="shared" si="30"/>
        <v>350201.400030</v>
      </c>
      <c r="B1426" s="22">
        <v>400030</v>
      </c>
      <c r="C1426" s="23" t="s">
        <v>152</v>
      </c>
      <c r="D1426" s="21">
        <v>350201</v>
      </c>
      <c r="E1426" s="6" t="s">
        <v>294</v>
      </c>
      <c r="F1426" s="21" t="s">
        <v>5</v>
      </c>
      <c r="G1426" s="21" t="s">
        <v>25</v>
      </c>
    </row>
    <row r="1427" spans="1:7" s="8" customFormat="1">
      <c r="A1427" s="21" t="str">
        <f t="shared" si="30"/>
        <v>350201.400175</v>
      </c>
      <c r="B1427" s="22">
        <v>400175</v>
      </c>
      <c r="C1427" s="23" t="s">
        <v>141</v>
      </c>
      <c r="D1427" s="21">
        <v>350201</v>
      </c>
      <c r="E1427" s="6" t="s">
        <v>294</v>
      </c>
      <c r="F1427" s="21" t="s">
        <v>5</v>
      </c>
      <c r="G1427" s="21" t="s">
        <v>25</v>
      </c>
    </row>
    <row r="1428" spans="1:7" s="8" customFormat="1">
      <c r="A1428" s="21" t="str">
        <f t="shared" si="30"/>
        <v>350201.400176</v>
      </c>
      <c r="B1428" s="22">
        <v>400176</v>
      </c>
      <c r="C1428" s="23" t="s">
        <v>142</v>
      </c>
      <c r="D1428" s="21">
        <v>350201</v>
      </c>
      <c r="E1428" s="6" t="s">
        <v>294</v>
      </c>
      <c r="F1428" s="21" t="s">
        <v>5</v>
      </c>
      <c r="G1428" s="21" t="s">
        <v>25</v>
      </c>
    </row>
    <row r="1429" spans="1:7" s="8" customFormat="1">
      <c r="A1429" s="21" t="str">
        <f t="shared" si="30"/>
        <v>350201.400177</v>
      </c>
      <c r="B1429" s="22">
        <v>400177</v>
      </c>
      <c r="C1429" s="23" t="s">
        <v>145</v>
      </c>
      <c r="D1429" s="21">
        <v>350201</v>
      </c>
      <c r="E1429" s="6" t="s">
        <v>294</v>
      </c>
      <c r="F1429" s="21" t="s">
        <v>5</v>
      </c>
      <c r="G1429" s="21" t="s">
        <v>25</v>
      </c>
    </row>
    <row r="1430" spans="1:7" s="8" customFormat="1">
      <c r="A1430" s="21" t="str">
        <f t="shared" si="30"/>
        <v>350201.400178</v>
      </c>
      <c r="B1430" s="22">
        <v>400178</v>
      </c>
      <c r="C1430" s="23" t="s">
        <v>153</v>
      </c>
      <c r="D1430" s="21">
        <v>350201</v>
      </c>
      <c r="E1430" s="6" t="s">
        <v>294</v>
      </c>
      <c r="F1430" s="21" t="s">
        <v>5</v>
      </c>
      <c r="G1430" s="21" t="s">
        <v>25</v>
      </c>
    </row>
    <row r="1431" spans="1:7" s="8" customFormat="1">
      <c r="A1431" s="21" t="str">
        <f t="shared" si="30"/>
        <v>350201.400179</v>
      </c>
      <c r="B1431" s="22">
        <v>400179</v>
      </c>
      <c r="C1431" s="23" t="s">
        <v>155</v>
      </c>
      <c r="D1431" s="21">
        <v>350201</v>
      </c>
      <c r="E1431" s="6" t="s">
        <v>294</v>
      </c>
      <c r="F1431" s="21" t="s">
        <v>5</v>
      </c>
      <c r="G1431" s="21" t="s">
        <v>25</v>
      </c>
    </row>
    <row r="1432" spans="1:7" s="8" customFormat="1">
      <c r="A1432" s="24" t="str">
        <f t="shared" si="30"/>
        <v>350201.400180</v>
      </c>
      <c r="B1432" s="24">
        <v>400180</v>
      </c>
      <c r="C1432" s="25" t="s">
        <v>154</v>
      </c>
      <c r="D1432" s="26">
        <v>350201</v>
      </c>
      <c r="E1432" s="6" t="s">
        <v>294</v>
      </c>
      <c r="F1432" s="26" t="s">
        <v>5</v>
      </c>
      <c r="G1432" s="26" t="s">
        <v>25</v>
      </c>
    </row>
    <row r="1433" spans="1:7" s="8" customFormat="1">
      <c r="A1433" s="21" t="str">
        <f t="shared" si="30"/>
        <v>350201.400202</v>
      </c>
      <c r="B1433" s="22">
        <v>400202</v>
      </c>
      <c r="C1433" s="23" t="s">
        <v>136</v>
      </c>
      <c r="D1433" s="21">
        <v>350201</v>
      </c>
      <c r="E1433" s="6" t="s">
        <v>294</v>
      </c>
      <c r="F1433" s="21" t="s">
        <v>5</v>
      </c>
      <c r="G1433" s="21" t="s">
        <v>25</v>
      </c>
    </row>
    <row r="1434" spans="1:7" s="8" customFormat="1">
      <c r="A1434" s="21" t="str">
        <f t="shared" si="30"/>
        <v>350201.400203</v>
      </c>
      <c r="B1434" s="22">
        <v>400203</v>
      </c>
      <c r="C1434" s="23" t="s">
        <v>137</v>
      </c>
      <c r="D1434" s="21">
        <v>350201</v>
      </c>
      <c r="E1434" s="6" t="s">
        <v>294</v>
      </c>
      <c r="F1434" s="21" t="s">
        <v>5</v>
      </c>
      <c r="G1434" s="21" t="s">
        <v>25</v>
      </c>
    </row>
    <row r="1435" spans="1:7" s="8" customFormat="1">
      <c r="A1435" s="21" t="str">
        <f t="shared" si="30"/>
        <v>350201.400214</v>
      </c>
      <c r="B1435" s="22">
        <v>400214</v>
      </c>
      <c r="C1435" s="23" t="s">
        <v>146</v>
      </c>
      <c r="D1435" s="21">
        <v>350201</v>
      </c>
      <c r="E1435" s="6" t="s">
        <v>294</v>
      </c>
      <c r="F1435" s="21" t="s">
        <v>5</v>
      </c>
      <c r="G1435" s="21" t="s">
        <v>25</v>
      </c>
    </row>
    <row r="1436" spans="1:7" s="8" customFormat="1">
      <c r="A1436" s="21" t="str">
        <f t="shared" si="30"/>
        <v>350201.400219</v>
      </c>
      <c r="B1436" s="22">
        <v>400219</v>
      </c>
      <c r="C1436" s="23" t="s">
        <v>138</v>
      </c>
      <c r="D1436" s="21">
        <v>350201</v>
      </c>
      <c r="E1436" s="6" t="s">
        <v>294</v>
      </c>
      <c r="F1436" s="21" t="s">
        <v>5</v>
      </c>
      <c r="G1436" s="21" t="s">
        <v>25</v>
      </c>
    </row>
    <row r="1437" spans="1:7" s="8" customFormat="1">
      <c r="A1437" s="21" t="str">
        <f t="shared" si="30"/>
        <v>350201.400220</v>
      </c>
      <c r="B1437" s="22">
        <v>400220</v>
      </c>
      <c r="C1437" s="23" t="s">
        <v>139</v>
      </c>
      <c r="D1437" s="21">
        <v>350201</v>
      </c>
      <c r="E1437" s="6" t="s">
        <v>294</v>
      </c>
      <c r="F1437" s="21" t="s">
        <v>5</v>
      </c>
      <c r="G1437" s="21" t="s">
        <v>25</v>
      </c>
    </row>
    <row r="1438" spans="1:7" s="8" customFormat="1">
      <c r="A1438" s="21" t="str">
        <f t="shared" si="30"/>
        <v>350201.400221</v>
      </c>
      <c r="B1438" s="22">
        <v>400221</v>
      </c>
      <c r="C1438" s="23" t="s">
        <v>140</v>
      </c>
      <c r="D1438" s="21">
        <v>350201</v>
      </c>
      <c r="E1438" s="6" t="s">
        <v>294</v>
      </c>
      <c r="F1438" s="21" t="s">
        <v>5</v>
      </c>
      <c r="G1438" s="21" t="s">
        <v>25</v>
      </c>
    </row>
    <row r="1439" spans="1:7" s="8" customFormat="1">
      <c r="A1439" s="11" t="str">
        <f t="shared" si="30"/>
        <v>350202.400003</v>
      </c>
      <c r="B1439" s="11">
        <v>400003</v>
      </c>
      <c r="C1439" s="12" t="s">
        <v>83</v>
      </c>
      <c r="D1439" s="15">
        <v>350202</v>
      </c>
      <c r="E1439" s="6" t="s">
        <v>289</v>
      </c>
      <c r="F1439" s="15" t="s">
        <v>5</v>
      </c>
      <c r="G1439" s="15" t="s">
        <v>25</v>
      </c>
    </row>
    <row r="1440" spans="1:7" s="8" customFormat="1">
      <c r="A1440" s="8" t="str">
        <f t="shared" si="30"/>
        <v>350202.400004</v>
      </c>
      <c r="B1440" s="9">
        <v>400004</v>
      </c>
      <c r="C1440" s="10" t="s">
        <v>128</v>
      </c>
      <c r="D1440" s="8">
        <v>350202</v>
      </c>
      <c r="E1440" s="6" t="s">
        <v>289</v>
      </c>
      <c r="F1440" s="8" t="s">
        <v>5</v>
      </c>
      <c r="G1440" s="8" t="s">
        <v>25</v>
      </c>
    </row>
    <row r="1441" spans="1:7" s="8" customFormat="1">
      <c r="A1441" s="8" t="str">
        <f t="shared" si="30"/>
        <v>350202.400005</v>
      </c>
      <c r="B1441" s="9">
        <v>400005</v>
      </c>
      <c r="C1441" s="10" t="s">
        <v>129</v>
      </c>
      <c r="D1441" s="8">
        <v>350202</v>
      </c>
      <c r="E1441" s="6" t="s">
        <v>289</v>
      </c>
      <c r="F1441" s="8" t="s">
        <v>5</v>
      </c>
      <c r="G1441" s="8" t="s">
        <v>25</v>
      </c>
    </row>
    <row r="1442" spans="1:7" s="8" customFormat="1">
      <c r="A1442" s="8" t="str">
        <f t="shared" si="30"/>
        <v>350202.400006</v>
      </c>
      <c r="B1442" s="9">
        <v>400006</v>
      </c>
      <c r="C1442" s="10" t="s">
        <v>130</v>
      </c>
      <c r="D1442" s="8">
        <v>350202</v>
      </c>
      <c r="E1442" s="6" t="s">
        <v>289</v>
      </c>
      <c r="F1442" s="8" t="s">
        <v>5</v>
      </c>
      <c r="G1442" s="8" t="s">
        <v>25</v>
      </c>
    </row>
    <row r="1443" spans="1:7" s="8" customFormat="1">
      <c r="A1443" s="8" t="str">
        <f t="shared" si="30"/>
        <v>350202.400007</v>
      </c>
      <c r="B1443" s="9">
        <v>400007</v>
      </c>
      <c r="C1443" s="10" t="s">
        <v>131</v>
      </c>
      <c r="D1443" s="8">
        <v>350202</v>
      </c>
      <c r="E1443" s="6" t="s">
        <v>289</v>
      </c>
      <c r="F1443" s="8" t="s">
        <v>5</v>
      </c>
      <c r="G1443" s="8" t="s">
        <v>25</v>
      </c>
    </row>
    <row r="1444" spans="1:7" s="8" customFormat="1">
      <c r="A1444" s="8" t="str">
        <f t="shared" si="30"/>
        <v>350202.400010</v>
      </c>
      <c r="B1444" s="9">
        <v>400010</v>
      </c>
      <c r="C1444" s="10" t="s">
        <v>132</v>
      </c>
      <c r="D1444" s="8">
        <v>350202</v>
      </c>
      <c r="E1444" s="6" t="s">
        <v>289</v>
      </c>
      <c r="F1444" s="8" t="s">
        <v>5</v>
      </c>
      <c r="G1444" s="8" t="s">
        <v>25</v>
      </c>
    </row>
    <row r="1445" spans="1:7" s="8" customFormat="1">
      <c r="A1445" s="8" t="str">
        <f t="shared" si="30"/>
        <v>350202.400011</v>
      </c>
      <c r="B1445" s="9">
        <v>400011</v>
      </c>
      <c r="C1445" s="10" t="s">
        <v>133</v>
      </c>
      <c r="D1445" s="8">
        <v>350202</v>
      </c>
      <c r="E1445" s="6" t="s">
        <v>289</v>
      </c>
      <c r="F1445" s="7" t="s">
        <v>356</v>
      </c>
      <c r="G1445" s="8" t="s">
        <v>25</v>
      </c>
    </row>
    <row r="1446" spans="1:7" s="8" customFormat="1">
      <c r="A1446" s="8" t="str">
        <f t="shared" si="30"/>
        <v>350202.400012</v>
      </c>
      <c r="B1446" s="9">
        <v>400012</v>
      </c>
      <c r="C1446" s="10" t="s">
        <v>134</v>
      </c>
      <c r="D1446" s="8">
        <v>350202</v>
      </c>
      <c r="E1446" s="6" t="s">
        <v>289</v>
      </c>
      <c r="F1446" s="8" t="s">
        <v>5</v>
      </c>
      <c r="G1446" s="8" t="s">
        <v>25</v>
      </c>
    </row>
    <row r="1447" spans="1:7" s="8" customFormat="1">
      <c r="A1447" s="8" t="str">
        <f t="shared" si="30"/>
        <v>350202.400013</v>
      </c>
      <c r="B1447" s="9">
        <v>400013</v>
      </c>
      <c r="C1447" s="10" t="s">
        <v>135</v>
      </c>
      <c r="D1447" s="8">
        <v>350202</v>
      </c>
      <c r="E1447" s="6" t="s">
        <v>289</v>
      </c>
      <c r="F1447" s="8" t="s">
        <v>5</v>
      </c>
      <c r="G1447" s="8" t="s">
        <v>25</v>
      </c>
    </row>
    <row r="1448" spans="1:7" s="8" customFormat="1">
      <c r="A1448" s="8" t="str">
        <f t="shared" si="30"/>
        <v>350202.400014</v>
      </c>
      <c r="B1448" s="9">
        <v>400014</v>
      </c>
      <c r="C1448" s="10" t="s">
        <v>84</v>
      </c>
      <c r="D1448" s="8">
        <v>350202</v>
      </c>
      <c r="E1448" s="6" t="s">
        <v>289</v>
      </c>
      <c r="F1448" s="8" t="s">
        <v>5</v>
      </c>
      <c r="G1448" s="8" t="s">
        <v>25</v>
      </c>
    </row>
    <row r="1449" spans="1:7" s="8" customFormat="1">
      <c r="A1449" s="8" t="str">
        <f t="shared" si="30"/>
        <v>350202.400015</v>
      </c>
      <c r="B1449" s="9">
        <v>400015</v>
      </c>
      <c r="C1449" s="10" t="s">
        <v>85</v>
      </c>
      <c r="D1449" s="8">
        <v>350202</v>
      </c>
      <c r="E1449" s="6" t="s">
        <v>289</v>
      </c>
      <c r="F1449" s="8" t="s">
        <v>5</v>
      </c>
      <c r="G1449" s="8" t="s">
        <v>25</v>
      </c>
    </row>
    <row r="1450" spans="1:7" s="8" customFormat="1">
      <c r="A1450" s="8" t="str">
        <f t="shared" si="30"/>
        <v>350202.400016</v>
      </c>
      <c r="B1450" s="9">
        <v>400016</v>
      </c>
      <c r="C1450" s="10" t="s">
        <v>86</v>
      </c>
      <c r="D1450" s="8">
        <v>350202</v>
      </c>
      <c r="E1450" s="6" t="s">
        <v>289</v>
      </c>
      <c r="F1450" s="8" t="s">
        <v>5</v>
      </c>
      <c r="G1450" s="8" t="s">
        <v>25</v>
      </c>
    </row>
    <row r="1451" spans="1:7" s="8" customFormat="1">
      <c r="A1451" s="8" t="str">
        <f t="shared" si="30"/>
        <v>350202.400017</v>
      </c>
      <c r="B1451" s="9">
        <v>400017</v>
      </c>
      <c r="C1451" s="10" t="s">
        <v>87</v>
      </c>
      <c r="D1451" s="8">
        <v>350202</v>
      </c>
      <c r="E1451" s="6" t="s">
        <v>289</v>
      </c>
      <c r="F1451" s="8" t="s">
        <v>5</v>
      </c>
      <c r="G1451" s="8" t="s">
        <v>25</v>
      </c>
    </row>
    <row r="1452" spans="1:7" s="8" customFormat="1">
      <c r="A1452" s="8" t="str">
        <f t="shared" si="30"/>
        <v>350202.400020</v>
      </c>
      <c r="B1452" s="9">
        <v>400020</v>
      </c>
      <c r="C1452" s="10" t="s">
        <v>88</v>
      </c>
      <c r="D1452" s="8">
        <v>350202</v>
      </c>
      <c r="E1452" s="6" t="s">
        <v>289</v>
      </c>
      <c r="F1452" s="8" t="s">
        <v>5</v>
      </c>
      <c r="G1452" s="8" t="s">
        <v>25</v>
      </c>
    </row>
    <row r="1453" spans="1:7" s="8" customFormat="1">
      <c r="A1453" s="8" t="str">
        <f t="shared" si="30"/>
        <v>350202.400021</v>
      </c>
      <c r="B1453" s="9">
        <v>400021</v>
      </c>
      <c r="C1453" s="10" t="s">
        <v>89</v>
      </c>
      <c r="D1453" s="8">
        <v>350202</v>
      </c>
      <c r="E1453" s="6" t="s">
        <v>289</v>
      </c>
      <c r="F1453" s="8" t="s">
        <v>5</v>
      </c>
      <c r="G1453" s="8" t="s">
        <v>25</v>
      </c>
    </row>
    <row r="1454" spans="1:7" s="8" customFormat="1">
      <c r="A1454" s="8" t="str">
        <f t="shared" si="30"/>
        <v>350202.400022</v>
      </c>
      <c r="B1454" s="9">
        <v>400022</v>
      </c>
      <c r="C1454" s="10" t="s">
        <v>143</v>
      </c>
      <c r="D1454" s="8">
        <v>350202</v>
      </c>
      <c r="E1454" s="6" t="s">
        <v>289</v>
      </c>
      <c r="F1454" s="8" t="s">
        <v>5</v>
      </c>
      <c r="G1454" s="8" t="s">
        <v>25</v>
      </c>
    </row>
    <row r="1455" spans="1:7" s="8" customFormat="1">
      <c r="A1455" s="8" t="str">
        <f t="shared" si="30"/>
        <v>350202.400024</v>
      </c>
      <c r="B1455" s="9">
        <v>400024</v>
      </c>
      <c r="C1455" s="10" t="s">
        <v>144</v>
      </c>
      <c r="D1455" s="8">
        <v>350202</v>
      </c>
      <c r="E1455" s="6" t="s">
        <v>289</v>
      </c>
      <c r="F1455" s="8" t="s">
        <v>5</v>
      </c>
      <c r="G1455" s="8" t="s">
        <v>25</v>
      </c>
    </row>
    <row r="1456" spans="1:7" s="8" customFormat="1">
      <c r="A1456" s="8" t="str">
        <f t="shared" si="30"/>
        <v>350202.400025</v>
      </c>
      <c r="B1456" s="9">
        <v>400025</v>
      </c>
      <c r="C1456" s="10" t="s">
        <v>147</v>
      </c>
      <c r="D1456" s="8">
        <v>350202</v>
      </c>
      <c r="E1456" s="6" t="s">
        <v>289</v>
      </c>
      <c r="F1456" s="8" t="s">
        <v>5</v>
      </c>
      <c r="G1456" s="8" t="s">
        <v>25</v>
      </c>
    </row>
    <row r="1457" spans="1:7" s="8" customFormat="1">
      <c r="A1457" s="8" t="str">
        <f t="shared" si="30"/>
        <v>350202.400026</v>
      </c>
      <c r="B1457" s="9">
        <v>400026</v>
      </c>
      <c r="C1457" s="10" t="s">
        <v>148</v>
      </c>
      <c r="D1457" s="8">
        <v>350202</v>
      </c>
      <c r="E1457" s="6" t="s">
        <v>289</v>
      </c>
      <c r="F1457" s="8" t="s">
        <v>5</v>
      </c>
      <c r="G1457" s="8" t="s">
        <v>25</v>
      </c>
    </row>
    <row r="1458" spans="1:7" s="8" customFormat="1">
      <c r="A1458" s="8" t="str">
        <f t="shared" si="30"/>
        <v>350202.400027</v>
      </c>
      <c r="B1458" s="9">
        <v>400027</v>
      </c>
      <c r="C1458" s="10" t="s">
        <v>149</v>
      </c>
      <c r="D1458" s="8">
        <v>350202</v>
      </c>
      <c r="E1458" s="6" t="s">
        <v>289</v>
      </c>
      <c r="F1458" s="8" t="s">
        <v>5</v>
      </c>
      <c r="G1458" s="8" t="s">
        <v>25</v>
      </c>
    </row>
    <row r="1459" spans="1:7" s="8" customFormat="1">
      <c r="A1459" s="8" t="str">
        <f t="shared" si="30"/>
        <v>350202.400028</v>
      </c>
      <c r="B1459" s="9">
        <v>400028</v>
      </c>
      <c r="C1459" s="10" t="s">
        <v>150</v>
      </c>
      <c r="D1459" s="8">
        <v>350202</v>
      </c>
      <c r="E1459" s="6" t="s">
        <v>289</v>
      </c>
      <c r="F1459" s="8" t="s">
        <v>5</v>
      </c>
      <c r="G1459" s="8" t="s">
        <v>25</v>
      </c>
    </row>
    <row r="1460" spans="1:7" s="8" customFormat="1">
      <c r="A1460" s="8" t="str">
        <f t="shared" si="30"/>
        <v>350202.400029</v>
      </c>
      <c r="B1460" s="9">
        <v>400029</v>
      </c>
      <c r="C1460" s="10" t="s">
        <v>151</v>
      </c>
      <c r="D1460" s="8">
        <v>350202</v>
      </c>
      <c r="E1460" s="6" t="s">
        <v>289</v>
      </c>
      <c r="F1460" s="8" t="s">
        <v>5</v>
      </c>
      <c r="G1460" s="8" t="s">
        <v>25</v>
      </c>
    </row>
    <row r="1461" spans="1:7" s="8" customFormat="1">
      <c r="A1461" s="8" t="str">
        <f t="shared" si="30"/>
        <v>350202.400030</v>
      </c>
      <c r="B1461" s="9">
        <v>400030</v>
      </c>
      <c r="C1461" s="10" t="s">
        <v>152</v>
      </c>
      <c r="D1461" s="8">
        <v>350202</v>
      </c>
      <c r="E1461" s="6" t="s">
        <v>289</v>
      </c>
      <c r="F1461" s="8" t="s">
        <v>5</v>
      </c>
      <c r="G1461" s="8" t="s">
        <v>25</v>
      </c>
    </row>
    <row r="1462" spans="1:7" s="8" customFormat="1">
      <c r="A1462" s="8" t="str">
        <f t="shared" si="30"/>
        <v>350202.400175</v>
      </c>
      <c r="B1462" s="9">
        <v>400175</v>
      </c>
      <c r="C1462" s="10" t="s">
        <v>141</v>
      </c>
      <c r="D1462" s="8">
        <v>350202</v>
      </c>
      <c r="E1462" s="6" t="s">
        <v>289</v>
      </c>
      <c r="F1462" s="8" t="s">
        <v>5</v>
      </c>
      <c r="G1462" s="8" t="s">
        <v>25</v>
      </c>
    </row>
    <row r="1463" spans="1:7" s="8" customFormat="1">
      <c r="A1463" s="8" t="str">
        <f t="shared" si="30"/>
        <v>350202.400176</v>
      </c>
      <c r="B1463" s="9">
        <v>400176</v>
      </c>
      <c r="C1463" s="10" t="s">
        <v>142</v>
      </c>
      <c r="D1463" s="8">
        <v>350202</v>
      </c>
      <c r="E1463" s="6" t="s">
        <v>289</v>
      </c>
      <c r="F1463" s="8" t="s">
        <v>5</v>
      </c>
      <c r="G1463" s="8" t="s">
        <v>25</v>
      </c>
    </row>
    <row r="1464" spans="1:7" s="8" customFormat="1">
      <c r="A1464" s="8" t="str">
        <f t="shared" si="30"/>
        <v>350202.400177</v>
      </c>
      <c r="B1464" s="9">
        <v>400177</v>
      </c>
      <c r="C1464" s="10" t="s">
        <v>145</v>
      </c>
      <c r="D1464" s="8">
        <v>350202</v>
      </c>
      <c r="E1464" s="6" t="s">
        <v>289</v>
      </c>
      <c r="F1464" s="8" t="s">
        <v>5</v>
      </c>
      <c r="G1464" s="8" t="s">
        <v>25</v>
      </c>
    </row>
    <row r="1465" spans="1:7" s="8" customFormat="1">
      <c r="A1465" s="8" t="str">
        <f t="shared" si="30"/>
        <v>350202.400178</v>
      </c>
      <c r="B1465" s="9">
        <v>400178</v>
      </c>
      <c r="C1465" s="10" t="s">
        <v>153</v>
      </c>
      <c r="D1465" s="8">
        <v>350202</v>
      </c>
      <c r="E1465" s="6" t="s">
        <v>289</v>
      </c>
      <c r="F1465" s="8" t="s">
        <v>5</v>
      </c>
      <c r="G1465" s="8" t="s">
        <v>25</v>
      </c>
    </row>
    <row r="1466" spans="1:7" s="8" customFormat="1">
      <c r="A1466" s="8" t="str">
        <f t="shared" si="30"/>
        <v>350202.400179</v>
      </c>
      <c r="B1466" s="9">
        <v>400179</v>
      </c>
      <c r="C1466" s="10" t="s">
        <v>155</v>
      </c>
      <c r="D1466" s="8">
        <v>350202</v>
      </c>
      <c r="E1466" s="6" t="s">
        <v>289</v>
      </c>
      <c r="F1466" s="8" t="s">
        <v>5</v>
      </c>
      <c r="G1466" s="8" t="s">
        <v>25</v>
      </c>
    </row>
    <row r="1467" spans="1:7" s="8" customFormat="1">
      <c r="A1467" s="13" t="str">
        <f t="shared" si="30"/>
        <v>350202.400180</v>
      </c>
      <c r="B1467" s="13">
        <v>400180</v>
      </c>
      <c r="C1467" s="14" t="s">
        <v>154</v>
      </c>
      <c r="D1467" s="17">
        <v>350202</v>
      </c>
      <c r="E1467" s="6" t="s">
        <v>289</v>
      </c>
      <c r="F1467" s="8" t="s">
        <v>5</v>
      </c>
      <c r="G1467" s="8" t="s">
        <v>25</v>
      </c>
    </row>
    <row r="1468" spans="1:7" s="8" customFormat="1">
      <c r="A1468" s="8" t="str">
        <f t="shared" si="30"/>
        <v>350202.400202</v>
      </c>
      <c r="B1468" s="9">
        <v>400202</v>
      </c>
      <c r="C1468" s="10" t="s">
        <v>136</v>
      </c>
      <c r="D1468" s="8">
        <v>350202</v>
      </c>
      <c r="E1468" s="6" t="s">
        <v>289</v>
      </c>
      <c r="F1468" s="8" t="s">
        <v>5</v>
      </c>
      <c r="G1468" s="8" t="s">
        <v>25</v>
      </c>
    </row>
    <row r="1469" spans="1:7" s="8" customFormat="1">
      <c r="A1469" s="8" t="str">
        <f t="shared" si="30"/>
        <v>350202.400203</v>
      </c>
      <c r="B1469" s="9">
        <v>400203</v>
      </c>
      <c r="C1469" s="10" t="s">
        <v>137</v>
      </c>
      <c r="D1469" s="8">
        <v>350202</v>
      </c>
      <c r="E1469" s="6" t="s">
        <v>289</v>
      </c>
      <c r="F1469" s="8" t="s">
        <v>5</v>
      </c>
      <c r="G1469" s="8" t="s">
        <v>25</v>
      </c>
    </row>
    <row r="1470" spans="1:7" s="8" customFormat="1">
      <c r="A1470" s="8" t="str">
        <f t="shared" si="30"/>
        <v>350202.400214</v>
      </c>
      <c r="B1470" s="9">
        <v>400214</v>
      </c>
      <c r="C1470" s="10" t="s">
        <v>146</v>
      </c>
      <c r="D1470" s="8">
        <v>350202</v>
      </c>
      <c r="E1470" s="6" t="s">
        <v>289</v>
      </c>
      <c r="F1470" s="8" t="s">
        <v>5</v>
      </c>
      <c r="G1470" s="8" t="s">
        <v>25</v>
      </c>
    </row>
    <row r="1471" spans="1:7" s="8" customFormat="1">
      <c r="A1471" s="8" t="str">
        <f t="shared" si="30"/>
        <v>350202.400219</v>
      </c>
      <c r="B1471" s="9">
        <v>400219</v>
      </c>
      <c r="C1471" s="10" t="s">
        <v>138</v>
      </c>
      <c r="D1471" s="8">
        <v>350202</v>
      </c>
      <c r="E1471" s="6" t="s">
        <v>289</v>
      </c>
      <c r="F1471" s="8" t="s">
        <v>5</v>
      </c>
      <c r="G1471" s="8" t="s">
        <v>25</v>
      </c>
    </row>
    <row r="1472" spans="1:7" s="8" customFormat="1">
      <c r="A1472" s="8" t="str">
        <f t="shared" si="30"/>
        <v>350202.400220</v>
      </c>
      <c r="B1472" s="9">
        <v>400220</v>
      </c>
      <c r="C1472" s="10" t="s">
        <v>139</v>
      </c>
      <c r="D1472" s="8">
        <v>350202</v>
      </c>
      <c r="E1472" s="6" t="s">
        <v>289</v>
      </c>
      <c r="F1472" s="8" t="s">
        <v>5</v>
      </c>
      <c r="G1472" s="8" t="s">
        <v>25</v>
      </c>
    </row>
    <row r="1473" spans="1:7" s="8" customFormat="1">
      <c r="A1473" s="8" t="str">
        <f t="shared" si="30"/>
        <v>350202.400221</v>
      </c>
      <c r="B1473" s="9">
        <v>400221</v>
      </c>
      <c r="C1473" s="10" t="s">
        <v>140</v>
      </c>
      <c r="D1473" s="8">
        <v>350202</v>
      </c>
      <c r="E1473" s="6" t="s">
        <v>289</v>
      </c>
      <c r="F1473" s="8" t="s">
        <v>5</v>
      </c>
      <c r="G1473" s="8" t="s">
        <v>25</v>
      </c>
    </row>
    <row r="1474" spans="1:7" s="8" customFormat="1">
      <c r="A1474" s="18" t="str">
        <f t="shared" si="30"/>
        <v>350203.400003</v>
      </c>
      <c r="B1474" s="18">
        <v>400003</v>
      </c>
      <c r="C1474" s="19" t="s">
        <v>83</v>
      </c>
      <c r="D1474" s="20">
        <v>350203</v>
      </c>
      <c r="E1474" s="6" t="s">
        <v>295</v>
      </c>
      <c r="F1474" s="20" t="s">
        <v>5</v>
      </c>
      <c r="G1474" s="20" t="s">
        <v>25</v>
      </c>
    </row>
    <row r="1475" spans="1:7" s="8" customFormat="1">
      <c r="A1475" s="21" t="str">
        <f t="shared" si="30"/>
        <v>350203.400004</v>
      </c>
      <c r="B1475" s="22">
        <v>400004</v>
      </c>
      <c r="C1475" s="23" t="s">
        <v>128</v>
      </c>
      <c r="D1475" s="21">
        <v>350203</v>
      </c>
      <c r="E1475" s="6" t="s">
        <v>295</v>
      </c>
      <c r="F1475" s="21" t="s">
        <v>5</v>
      </c>
      <c r="G1475" s="21" t="s">
        <v>25</v>
      </c>
    </row>
    <row r="1476" spans="1:7" s="8" customFormat="1">
      <c r="A1476" s="21" t="str">
        <f t="shared" si="30"/>
        <v>350203.400005</v>
      </c>
      <c r="B1476" s="22">
        <v>400005</v>
      </c>
      <c r="C1476" s="23" t="s">
        <v>129</v>
      </c>
      <c r="D1476" s="21">
        <v>350203</v>
      </c>
      <c r="E1476" s="6" t="s">
        <v>295</v>
      </c>
      <c r="F1476" s="21" t="s">
        <v>5</v>
      </c>
      <c r="G1476" s="21" t="s">
        <v>25</v>
      </c>
    </row>
    <row r="1477" spans="1:7" s="8" customFormat="1">
      <c r="A1477" s="21" t="str">
        <f t="shared" si="30"/>
        <v>350203.400006</v>
      </c>
      <c r="B1477" s="22">
        <v>400006</v>
      </c>
      <c r="C1477" s="23" t="s">
        <v>130</v>
      </c>
      <c r="D1477" s="21">
        <v>350203</v>
      </c>
      <c r="E1477" s="6" t="s">
        <v>295</v>
      </c>
      <c r="F1477" s="21" t="s">
        <v>5</v>
      </c>
      <c r="G1477" s="21" t="s">
        <v>25</v>
      </c>
    </row>
    <row r="1478" spans="1:7" s="8" customFormat="1">
      <c r="A1478" s="21" t="str">
        <f t="shared" si="30"/>
        <v>350203.400007</v>
      </c>
      <c r="B1478" s="22">
        <v>400007</v>
      </c>
      <c r="C1478" s="23" t="s">
        <v>131</v>
      </c>
      <c r="D1478" s="21">
        <v>350203</v>
      </c>
      <c r="E1478" s="6" t="s">
        <v>295</v>
      </c>
      <c r="F1478" s="21" t="s">
        <v>5</v>
      </c>
      <c r="G1478" s="21" t="s">
        <v>25</v>
      </c>
    </row>
    <row r="1479" spans="1:7" s="8" customFormat="1">
      <c r="A1479" s="21" t="str">
        <f t="shared" si="30"/>
        <v>350203.400010</v>
      </c>
      <c r="B1479" s="22">
        <v>400010</v>
      </c>
      <c r="C1479" s="23" t="s">
        <v>132</v>
      </c>
      <c r="D1479" s="21">
        <v>350203</v>
      </c>
      <c r="E1479" s="6" t="s">
        <v>295</v>
      </c>
      <c r="F1479" s="21" t="s">
        <v>5</v>
      </c>
      <c r="G1479" s="21" t="s">
        <v>25</v>
      </c>
    </row>
    <row r="1480" spans="1:7" s="8" customFormat="1">
      <c r="A1480" s="21" t="str">
        <f t="shared" si="30"/>
        <v>350203.400011</v>
      </c>
      <c r="B1480" s="22">
        <v>400011</v>
      </c>
      <c r="C1480" s="23" t="s">
        <v>133</v>
      </c>
      <c r="D1480" s="21">
        <v>350203</v>
      </c>
      <c r="E1480" s="6" t="s">
        <v>295</v>
      </c>
      <c r="F1480" s="7" t="s">
        <v>356</v>
      </c>
      <c r="G1480" s="21" t="s">
        <v>25</v>
      </c>
    </row>
    <row r="1481" spans="1:7" s="8" customFormat="1">
      <c r="A1481" s="21" t="str">
        <f t="shared" ref="A1481:A1544" si="31">CONCATENATE(D1481,".",B1481)</f>
        <v>350203.400012</v>
      </c>
      <c r="B1481" s="22">
        <v>400012</v>
      </c>
      <c r="C1481" s="23" t="s">
        <v>134</v>
      </c>
      <c r="D1481" s="21">
        <v>350203</v>
      </c>
      <c r="E1481" s="6" t="s">
        <v>295</v>
      </c>
      <c r="F1481" s="21" t="s">
        <v>5</v>
      </c>
      <c r="G1481" s="21" t="s">
        <v>25</v>
      </c>
    </row>
    <row r="1482" spans="1:7" s="8" customFormat="1">
      <c r="A1482" s="21" t="str">
        <f t="shared" si="31"/>
        <v>350203.400013</v>
      </c>
      <c r="B1482" s="22">
        <v>400013</v>
      </c>
      <c r="C1482" s="23" t="s">
        <v>135</v>
      </c>
      <c r="D1482" s="21">
        <v>350203</v>
      </c>
      <c r="E1482" s="6" t="s">
        <v>295</v>
      </c>
      <c r="F1482" s="21" t="s">
        <v>5</v>
      </c>
      <c r="G1482" s="21" t="s">
        <v>25</v>
      </c>
    </row>
    <row r="1483" spans="1:7" s="8" customFormat="1">
      <c r="A1483" s="21" t="str">
        <f t="shared" si="31"/>
        <v>350203.400014</v>
      </c>
      <c r="B1483" s="22">
        <v>400014</v>
      </c>
      <c r="C1483" s="23" t="s">
        <v>84</v>
      </c>
      <c r="D1483" s="21">
        <v>350203</v>
      </c>
      <c r="E1483" s="6" t="s">
        <v>295</v>
      </c>
      <c r="F1483" s="21" t="s">
        <v>5</v>
      </c>
      <c r="G1483" s="21" t="s">
        <v>25</v>
      </c>
    </row>
    <row r="1484" spans="1:7" s="8" customFormat="1">
      <c r="A1484" s="21" t="str">
        <f t="shared" si="31"/>
        <v>350203.400015</v>
      </c>
      <c r="B1484" s="22">
        <v>400015</v>
      </c>
      <c r="C1484" s="23" t="s">
        <v>85</v>
      </c>
      <c r="D1484" s="21">
        <v>350203</v>
      </c>
      <c r="E1484" s="6" t="s">
        <v>295</v>
      </c>
      <c r="F1484" s="21" t="s">
        <v>5</v>
      </c>
      <c r="G1484" s="21" t="s">
        <v>25</v>
      </c>
    </row>
    <row r="1485" spans="1:7" s="8" customFormat="1">
      <c r="A1485" s="21" t="str">
        <f t="shared" si="31"/>
        <v>350203.400016</v>
      </c>
      <c r="B1485" s="22">
        <v>400016</v>
      </c>
      <c r="C1485" s="23" t="s">
        <v>86</v>
      </c>
      <c r="D1485" s="21">
        <v>350203</v>
      </c>
      <c r="E1485" s="6" t="s">
        <v>295</v>
      </c>
      <c r="F1485" s="21" t="s">
        <v>5</v>
      </c>
      <c r="G1485" s="21" t="s">
        <v>25</v>
      </c>
    </row>
    <row r="1486" spans="1:7" s="8" customFormat="1">
      <c r="A1486" s="21" t="str">
        <f t="shared" si="31"/>
        <v>350203.400017</v>
      </c>
      <c r="B1486" s="22">
        <v>400017</v>
      </c>
      <c r="C1486" s="23" t="s">
        <v>87</v>
      </c>
      <c r="D1486" s="21">
        <v>350203</v>
      </c>
      <c r="E1486" s="6" t="s">
        <v>295</v>
      </c>
      <c r="F1486" s="21" t="s">
        <v>5</v>
      </c>
      <c r="G1486" s="21" t="s">
        <v>25</v>
      </c>
    </row>
    <row r="1487" spans="1:7" s="8" customFormat="1">
      <c r="A1487" s="21" t="str">
        <f t="shared" si="31"/>
        <v>350203.400020</v>
      </c>
      <c r="B1487" s="22">
        <v>400020</v>
      </c>
      <c r="C1487" s="23" t="s">
        <v>88</v>
      </c>
      <c r="D1487" s="21">
        <v>350203</v>
      </c>
      <c r="E1487" s="6" t="s">
        <v>295</v>
      </c>
      <c r="F1487" s="21" t="s">
        <v>5</v>
      </c>
      <c r="G1487" s="21" t="s">
        <v>25</v>
      </c>
    </row>
    <row r="1488" spans="1:7" s="8" customFormat="1">
      <c r="A1488" s="21" t="str">
        <f t="shared" si="31"/>
        <v>350203.400021</v>
      </c>
      <c r="B1488" s="22">
        <v>400021</v>
      </c>
      <c r="C1488" s="23" t="s">
        <v>89</v>
      </c>
      <c r="D1488" s="21">
        <v>350203</v>
      </c>
      <c r="E1488" s="6" t="s">
        <v>295</v>
      </c>
      <c r="F1488" s="21" t="s">
        <v>5</v>
      </c>
      <c r="G1488" s="21" t="s">
        <v>25</v>
      </c>
    </row>
    <row r="1489" spans="1:7" s="8" customFormat="1">
      <c r="A1489" s="21" t="str">
        <f t="shared" si="31"/>
        <v>350203.400022</v>
      </c>
      <c r="B1489" s="22">
        <v>400022</v>
      </c>
      <c r="C1489" s="23" t="s">
        <v>143</v>
      </c>
      <c r="D1489" s="21">
        <v>350203</v>
      </c>
      <c r="E1489" s="6" t="s">
        <v>295</v>
      </c>
      <c r="F1489" s="21" t="s">
        <v>5</v>
      </c>
      <c r="G1489" s="21" t="s">
        <v>25</v>
      </c>
    </row>
    <row r="1490" spans="1:7" s="8" customFormat="1">
      <c r="A1490" s="21" t="str">
        <f t="shared" si="31"/>
        <v>350203.400024</v>
      </c>
      <c r="B1490" s="22">
        <v>400024</v>
      </c>
      <c r="C1490" s="23" t="s">
        <v>144</v>
      </c>
      <c r="D1490" s="21">
        <v>350203</v>
      </c>
      <c r="E1490" s="6" t="s">
        <v>295</v>
      </c>
      <c r="F1490" s="21" t="s">
        <v>5</v>
      </c>
      <c r="G1490" s="21" t="s">
        <v>25</v>
      </c>
    </row>
    <row r="1491" spans="1:7" s="8" customFormat="1">
      <c r="A1491" s="21" t="str">
        <f t="shared" si="31"/>
        <v>350203.400025</v>
      </c>
      <c r="B1491" s="22">
        <v>400025</v>
      </c>
      <c r="C1491" s="23" t="s">
        <v>147</v>
      </c>
      <c r="D1491" s="21">
        <v>350203</v>
      </c>
      <c r="E1491" s="6" t="s">
        <v>295</v>
      </c>
      <c r="F1491" s="21" t="s">
        <v>5</v>
      </c>
      <c r="G1491" s="21" t="s">
        <v>25</v>
      </c>
    </row>
    <row r="1492" spans="1:7" s="8" customFormat="1">
      <c r="A1492" s="21" t="str">
        <f t="shared" si="31"/>
        <v>350203.400026</v>
      </c>
      <c r="B1492" s="22">
        <v>400026</v>
      </c>
      <c r="C1492" s="23" t="s">
        <v>148</v>
      </c>
      <c r="D1492" s="21">
        <v>350203</v>
      </c>
      <c r="E1492" s="6" t="s">
        <v>295</v>
      </c>
      <c r="F1492" s="21" t="s">
        <v>5</v>
      </c>
      <c r="G1492" s="21" t="s">
        <v>25</v>
      </c>
    </row>
    <row r="1493" spans="1:7" s="8" customFormat="1">
      <c r="A1493" s="21" t="str">
        <f t="shared" si="31"/>
        <v>350203.400027</v>
      </c>
      <c r="B1493" s="22">
        <v>400027</v>
      </c>
      <c r="C1493" s="23" t="s">
        <v>149</v>
      </c>
      <c r="D1493" s="21">
        <v>350203</v>
      </c>
      <c r="E1493" s="6" t="s">
        <v>295</v>
      </c>
      <c r="F1493" s="21" t="s">
        <v>5</v>
      </c>
      <c r="G1493" s="21" t="s">
        <v>25</v>
      </c>
    </row>
    <row r="1494" spans="1:7" s="8" customFormat="1">
      <c r="A1494" s="21" t="str">
        <f t="shared" si="31"/>
        <v>350203.400028</v>
      </c>
      <c r="B1494" s="22">
        <v>400028</v>
      </c>
      <c r="C1494" s="23" t="s">
        <v>150</v>
      </c>
      <c r="D1494" s="21">
        <v>350203</v>
      </c>
      <c r="E1494" s="6" t="s">
        <v>295</v>
      </c>
      <c r="F1494" s="21" t="s">
        <v>5</v>
      </c>
      <c r="G1494" s="21" t="s">
        <v>25</v>
      </c>
    </row>
    <row r="1495" spans="1:7" s="8" customFormat="1">
      <c r="A1495" s="21" t="str">
        <f t="shared" si="31"/>
        <v>350203.400029</v>
      </c>
      <c r="B1495" s="22">
        <v>400029</v>
      </c>
      <c r="C1495" s="23" t="s">
        <v>151</v>
      </c>
      <c r="D1495" s="21">
        <v>350203</v>
      </c>
      <c r="E1495" s="6" t="s">
        <v>295</v>
      </c>
      <c r="F1495" s="21" t="s">
        <v>5</v>
      </c>
      <c r="G1495" s="21" t="s">
        <v>25</v>
      </c>
    </row>
    <row r="1496" spans="1:7" s="8" customFormat="1">
      <c r="A1496" s="21" t="str">
        <f t="shared" si="31"/>
        <v>350203.400030</v>
      </c>
      <c r="B1496" s="22">
        <v>400030</v>
      </c>
      <c r="C1496" s="23" t="s">
        <v>152</v>
      </c>
      <c r="D1496" s="21">
        <v>350203</v>
      </c>
      <c r="E1496" s="6" t="s">
        <v>295</v>
      </c>
      <c r="F1496" s="21" t="s">
        <v>5</v>
      </c>
      <c r="G1496" s="21" t="s">
        <v>25</v>
      </c>
    </row>
    <row r="1497" spans="1:7" s="8" customFormat="1">
      <c r="A1497" s="21" t="str">
        <f t="shared" si="31"/>
        <v>350203.400175</v>
      </c>
      <c r="B1497" s="22">
        <v>400175</v>
      </c>
      <c r="C1497" s="23" t="s">
        <v>141</v>
      </c>
      <c r="D1497" s="21">
        <v>350203</v>
      </c>
      <c r="E1497" s="6" t="s">
        <v>295</v>
      </c>
      <c r="F1497" s="21" t="s">
        <v>5</v>
      </c>
      <c r="G1497" s="21" t="s">
        <v>25</v>
      </c>
    </row>
    <row r="1498" spans="1:7" s="8" customFormat="1">
      <c r="A1498" s="21" t="str">
        <f t="shared" si="31"/>
        <v>350203.400176</v>
      </c>
      <c r="B1498" s="22">
        <v>400176</v>
      </c>
      <c r="C1498" s="23" t="s">
        <v>142</v>
      </c>
      <c r="D1498" s="21">
        <v>350203</v>
      </c>
      <c r="E1498" s="6" t="s">
        <v>295</v>
      </c>
      <c r="F1498" s="21" t="s">
        <v>5</v>
      </c>
      <c r="G1498" s="21" t="s">
        <v>25</v>
      </c>
    </row>
    <row r="1499" spans="1:7" s="8" customFormat="1">
      <c r="A1499" s="21" t="str">
        <f t="shared" si="31"/>
        <v>350203.400177</v>
      </c>
      <c r="B1499" s="22">
        <v>400177</v>
      </c>
      <c r="C1499" s="23" t="s">
        <v>145</v>
      </c>
      <c r="D1499" s="21">
        <v>350203</v>
      </c>
      <c r="E1499" s="6" t="s">
        <v>295</v>
      </c>
      <c r="F1499" s="21" t="s">
        <v>5</v>
      </c>
      <c r="G1499" s="21" t="s">
        <v>25</v>
      </c>
    </row>
    <row r="1500" spans="1:7" s="8" customFormat="1">
      <c r="A1500" s="21" t="str">
        <f t="shared" si="31"/>
        <v>350203.400178</v>
      </c>
      <c r="B1500" s="22">
        <v>400178</v>
      </c>
      <c r="C1500" s="23" t="s">
        <v>153</v>
      </c>
      <c r="D1500" s="21">
        <v>350203</v>
      </c>
      <c r="E1500" s="6" t="s">
        <v>295</v>
      </c>
      <c r="F1500" s="21" t="s">
        <v>5</v>
      </c>
      <c r="G1500" s="21" t="s">
        <v>25</v>
      </c>
    </row>
    <row r="1501" spans="1:7" s="8" customFormat="1">
      <c r="A1501" s="21" t="str">
        <f t="shared" si="31"/>
        <v>350203.400179</v>
      </c>
      <c r="B1501" s="22">
        <v>400179</v>
      </c>
      <c r="C1501" s="23" t="s">
        <v>155</v>
      </c>
      <c r="D1501" s="21">
        <v>350203</v>
      </c>
      <c r="E1501" s="6" t="s">
        <v>295</v>
      </c>
      <c r="F1501" s="21" t="s">
        <v>5</v>
      </c>
      <c r="G1501" s="21" t="s">
        <v>25</v>
      </c>
    </row>
    <row r="1502" spans="1:7" s="8" customFormat="1">
      <c r="A1502" s="24" t="str">
        <f t="shared" si="31"/>
        <v>350203.400180</v>
      </c>
      <c r="B1502" s="24">
        <v>400180</v>
      </c>
      <c r="C1502" s="25" t="s">
        <v>154</v>
      </c>
      <c r="D1502" s="26">
        <v>350203</v>
      </c>
      <c r="E1502" s="6" t="s">
        <v>295</v>
      </c>
      <c r="F1502" s="26" t="s">
        <v>5</v>
      </c>
      <c r="G1502" s="26" t="s">
        <v>25</v>
      </c>
    </row>
    <row r="1503" spans="1:7" s="8" customFormat="1">
      <c r="A1503" s="21" t="str">
        <f t="shared" si="31"/>
        <v>350203.400202</v>
      </c>
      <c r="B1503" s="22">
        <v>400202</v>
      </c>
      <c r="C1503" s="23" t="s">
        <v>136</v>
      </c>
      <c r="D1503" s="21">
        <v>350203</v>
      </c>
      <c r="E1503" s="6" t="s">
        <v>295</v>
      </c>
      <c r="F1503" s="21" t="s">
        <v>5</v>
      </c>
      <c r="G1503" s="21" t="s">
        <v>25</v>
      </c>
    </row>
    <row r="1504" spans="1:7" s="8" customFormat="1">
      <c r="A1504" s="21" t="str">
        <f t="shared" si="31"/>
        <v>350203.400203</v>
      </c>
      <c r="B1504" s="22">
        <v>400203</v>
      </c>
      <c r="C1504" s="23" t="s">
        <v>137</v>
      </c>
      <c r="D1504" s="21">
        <v>350203</v>
      </c>
      <c r="E1504" s="6" t="s">
        <v>295</v>
      </c>
      <c r="F1504" s="21" t="s">
        <v>5</v>
      </c>
      <c r="G1504" s="21" t="s">
        <v>25</v>
      </c>
    </row>
    <row r="1505" spans="1:7" s="8" customFormat="1">
      <c r="A1505" s="21" t="str">
        <f t="shared" si="31"/>
        <v>350203.400214</v>
      </c>
      <c r="B1505" s="22">
        <v>400214</v>
      </c>
      <c r="C1505" s="23" t="s">
        <v>146</v>
      </c>
      <c r="D1505" s="21">
        <v>350203</v>
      </c>
      <c r="E1505" s="6" t="s">
        <v>295</v>
      </c>
      <c r="F1505" s="21" t="s">
        <v>5</v>
      </c>
      <c r="G1505" s="21" t="s">
        <v>25</v>
      </c>
    </row>
    <row r="1506" spans="1:7" s="8" customFormat="1">
      <c r="A1506" s="21" t="str">
        <f t="shared" si="31"/>
        <v>350203.400219</v>
      </c>
      <c r="B1506" s="22">
        <v>400219</v>
      </c>
      <c r="C1506" s="23" t="s">
        <v>138</v>
      </c>
      <c r="D1506" s="21">
        <v>350203</v>
      </c>
      <c r="E1506" s="6" t="s">
        <v>295</v>
      </c>
      <c r="F1506" s="21" t="s">
        <v>5</v>
      </c>
      <c r="G1506" s="21" t="s">
        <v>25</v>
      </c>
    </row>
    <row r="1507" spans="1:7" s="8" customFormat="1">
      <c r="A1507" s="21" t="str">
        <f t="shared" si="31"/>
        <v>350203.400220</v>
      </c>
      <c r="B1507" s="22">
        <v>400220</v>
      </c>
      <c r="C1507" s="23" t="s">
        <v>139</v>
      </c>
      <c r="D1507" s="21">
        <v>350203</v>
      </c>
      <c r="E1507" s="6" t="s">
        <v>295</v>
      </c>
      <c r="F1507" s="21" t="s">
        <v>5</v>
      </c>
      <c r="G1507" s="21" t="s">
        <v>25</v>
      </c>
    </row>
    <row r="1508" spans="1:7" s="8" customFormat="1">
      <c r="A1508" s="21" t="str">
        <f t="shared" si="31"/>
        <v>350203.400221</v>
      </c>
      <c r="B1508" s="22">
        <v>400221</v>
      </c>
      <c r="C1508" s="23" t="s">
        <v>140</v>
      </c>
      <c r="D1508" s="21">
        <v>350203</v>
      </c>
      <c r="E1508" s="6" t="s">
        <v>295</v>
      </c>
      <c r="F1508" s="21" t="s">
        <v>5</v>
      </c>
      <c r="G1508" s="21" t="s">
        <v>25</v>
      </c>
    </row>
    <row r="1509" spans="1:7" s="8" customFormat="1">
      <c r="A1509" s="18" t="str">
        <f t="shared" si="31"/>
        <v>350204.400003</v>
      </c>
      <c r="B1509" s="18">
        <v>400003</v>
      </c>
      <c r="C1509" s="19" t="s">
        <v>83</v>
      </c>
      <c r="D1509" s="20">
        <v>350204</v>
      </c>
      <c r="E1509" s="6" t="s">
        <v>296</v>
      </c>
      <c r="F1509" s="20" t="s">
        <v>5</v>
      </c>
      <c r="G1509" s="20" t="s">
        <v>25</v>
      </c>
    </row>
    <row r="1510" spans="1:7" s="8" customFormat="1">
      <c r="A1510" s="21" t="str">
        <f t="shared" si="31"/>
        <v>350204.400004</v>
      </c>
      <c r="B1510" s="22">
        <v>400004</v>
      </c>
      <c r="C1510" s="23" t="s">
        <v>128</v>
      </c>
      <c r="D1510" s="21">
        <v>350204</v>
      </c>
      <c r="E1510" s="6" t="s">
        <v>296</v>
      </c>
      <c r="F1510" s="21" t="s">
        <v>5</v>
      </c>
      <c r="G1510" s="21" t="s">
        <v>25</v>
      </c>
    </row>
    <row r="1511" spans="1:7" s="8" customFormat="1">
      <c r="A1511" s="21" t="str">
        <f t="shared" si="31"/>
        <v>350204.400005</v>
      </c>
      <c r="B1511" s="22">
        <v>400005</v>
      </c>
      <c r="C1511" s="23" t="s">
        <v>129</v>
      </c>
      <c r="D1511" s="21">
        <v>350204</v>
      </c>
      <c r="E1511" s="6" t="s">
        <v>296</v>
      </c>
      <c r="F1511" s="21" t="s">
        <v>5</v>
      </c>
      <c r="G1511" s="21" t="s">
        <v>25</v>
      </c>
    </row>
    <row r="1512" spans="1:7" s="8" customFormat="1">
      <c r="A1512" s="21" t="str">
        <f t="shared" si="31"/>
        <v>350204.400006</v>
      </c>
      <c r="B1512" s="22">
        <v>400006</v>
      </c>
      <c r="C1512" s="23" t="s">
        <v>130</v>
      </c>
      <c r="D1512" s="21">
        <v>350204</v>
      </c>
      <c r="E1512" s="6" t="s">
        <v>296</v>
      </c>
      <c r="F1512" s="21" t="s">
        <v>5</v>
      </c>
      <c r="G1512" s="21" t="s">
        <v>25</v>
      </c>
    </row>
    <row r="1513" spans="1:7" s="8" customFormat="1">
      <c r="A1513" s="21" t="str">
        <f t="shared" si="31"/>
        <v>350204.400007</v>
      </c>
      <c r="B1513" s="22">
        <v>400007</v>
      </c>
      <c r="C1513" s="23" t="s">
        <v>131</v>
      </c>
      <c r="D1513" s="21">
        <v>350204</v>
      </c>
      <c r="E1513" s="6" t="s">
        <v>296</v>
      </c>
      <c r="F1513" s="21" t="s">
        <v>5</v>
      </c>
      <c r="G1513" s="21" t="s">
        <v>25</v>
      </c>
    </row>
    <row r="1514" spans="1:7" s="8" customFormat="1">
      <c r="A1514" s="21" t="str">
        <f t="shared" si="31"/>
        <v>350204.400010</v>
      </c>
      <c r="B1514" s="22">
        <v>400010</v>
      </c>
      <c r="C1514" s="23" t="s">
        <v>132</v>
      </c>
      <c r="D1514" s="21">
        <v>350204</v>
      </c>
      <c r="E1514" s="6" t="s">
        <v>296</v>
      </c>
      <c r="F1514" s="21" t="s">
        <v>5</v>
      </c>
      <c r="G1514" s="21" t="s">
        <v>25</v>
      </c>
    </row>
    <row r="1515" spans="1:7" s="8" customFormat="1">
      <c r="A1515" s="21" t="str">
        <f t="shared" si="31"/>
        <v>350204.400011</v>
      </c>
      <c r="B1515" s="22">
        <v>400011</v>
      </c>
      <c r="C1515" s="23" t="s">
        <v>133</v>
      </c>
      <c r="D1515" s="21">
        <v>350204</v>
      </c>
      <c r="E1515" s="6" t="s">
        <v>296</v>
      </c>
      <c r="F1515" s="7" t="s">
        <v>356</v>
      </c>
      <c r="G1515" s="21" t="s">
        <v>25</v>
      </c>
    </row>
    <row r="1516" spans="1:7" s="8" customFormat="1">
      <c r="A1516" s="21" t="str">
        <f t="shared" si="31"/>
        <v>350204.400012</v>
      </c>
      <c r="B1516" s="22">
        <v>400012</v>
      </c>
      <c r="C1516" s="23" t="s">
        <v>134</v>
      </c>
      <c r="D1516" s="21">
        <v>350204</v>
      </c>
      <c r="E1516" s="6" t="s">
        <v>296</v>
      </c>
      <c r="F1516" s="21" t="s">
        <v>5</v>
      </c>
      <c r="G1516" s="21" t="s">
        <v>25</v>
      </c>
    </row>
    <row r="1517" spans="1:7" s="8" customFormat="1">
      <c r="A1517" s="21" t="str">
        <f t="shared" si="31"/>
        <v>350204.400013</v>
      </c>
      <c r="B1517" s="22">
        <v>400013</v>
      </c>
      <c r="C1517" s="23" t="s">
        <v>135</v>
      </c>
      <c r="D1517" s="21">
        <v>350204</v>
      </c>
      <c r="E1517" s="6" t="s">
        <v>296</v>
      </c>
      <c r="F1517" s="21" t="s">
        <v>5</v>
      </c>
      <c r="G1517" s="21" t="s">
        <v>25</v>
      </c>
    </row>
    <row r="1518" spans="1:7" s="8" customFormat="1">
      <c r="A1518" s="21" t="str">
        <f t="shared" si="31"/>
        <v>350204.400014</v>
      </c>
      <c r="B1518" s="22">
        <v>400014</v>
      </c>
      <c r="C1518" s="23" t="s">
        <v>84</v>
      </c>
      <c r="D1518" s="21">
        <v>350204</v>
      </c>
      <c r="E1518" s="6" t="s">
        <v>296</v>
      </c>
      <c r="F1518" s="21" t="s">
        <v>5</v>
      </c>
      <c r="G1518" s="21" t="s">
        <v>25</v>
      </c>
    </row>
    <row r="1519" spans="1:7" s="8" customFormat="1">
      <c r="A1519" s="21" t="str">
        <f t="shared" si="31"/>
        <v>350204.400015</v>
      </c>
      <c r="B1519" s="22">
        <v>400015</v>
      </c>
      <c r="C1519" s="23" t="s">
        <v>85</v>
      </c>
      <c r="D1519" s="21">
        <v>350204</v>
      </c>
      <c r="E1519" s="6" t="s">
        <v>296</v>
      </c>
      <c r="F1519" s="21" t="s">
        <v>5</v>
      </c>
      <c r="G1519" s="21" t="s">
        <v>25</v>
      </c>
    </row>
    <row r="1520" spans="1:7" s="8" customFormat="1">
      <c r="A1520" s="21" t="str">
        <f t="shared" si="31"/>
        <v>350204.400016</v>
      </c>
      <c r="B1520" s="22">
        <v>400016</v>
      </c>
      <c r="C1520" s="23" t="s">
        <v>86</v>
      </c>
      <c r="D1520" s="21">
        <v>350204</v>
      </c>
      <c r="E1520" s="6" t="s">
        <v>296</v>
      </c>
      <c r="F1520" s="21" t="s">
        <v>5</v>
      </c>
      <c r="G1520" s="21" t="s">
        <v>25</v>
      </c>
    </row>
    <row r="1521" spans="1:7" s="8" customFormat="1">
      <c r="A1521" s="21" t="str">
        <f t="shared" si="31"/>
        <v>350204.400017</v>
      </c>
      <c r="B1521" s="22">
        <v>400017</v>
      </c>
      <c r="C1521" s="23" t="s">
        <v>87</v>
      </c>
      <c r="D1521" s="21">
        <v>350204</v>
      </c>
      <c r="E1521" s="6" t="s">
        <v>296</v>
      </c>
      <c r="F1521" s="21" t="s">
        <v>5</v>
      </c>
      <c r="G1521" s="21" t="s">
        <v>25</v>
      </c>
    </row>
    <row r="1522" spans="1:7" s="8" customFormat="1">
      <c r="A1522" s="21" t="str">
        <f t="shared" si="31"/>
        <v>350204.400020</v>
      </c>
      <c r="B1522" s="22">
        <v>400020</v>
      </c>
      <c r="C1522" s="23" t="s">
        <v>88</v>
      </c>
      <c r="D1522" s="21">
        <v>350204</v>
      </c>
      <c r="E1522" s="6" t="s">
        <v>296</v>
      </c>
      <c r="F1522" s="21" t="s">
        <v>5</v>
      </c>
      <c r="G1522" s="21" t="s">
        <v>25</v>
      </c>
    </row>
    <row r="1523" spans="1:7" s="8" customFormat="1">
      <c r="A1523" s="21" t="str">
        <f t="shared" si="31"/>
        <v>350204.400021</v>
      </c>
      <c r="B1523" s="22">
        <v>400021</v>
      </c>
      <c r="C1523" s="23" t="s">
        <v>89</v>
      </c>
      <c r="D1523" s="21">
        <v>350204</v>
      </c>
      <c r="E1523" s="6" t="s">
        <v>296</v>
      </c>
      <c r="F1523" s="21" t="s">
        <v>5</v>
      </c>
      <c r="G1523" s="21" t="s">
        <v>25</v>
      </c>
    </row>
    <row r="1524" spans="1:7" s="8" customFormat="1">
      <c r="A1524" s="21" t="str">
        <f t="shared" si="31"/>
        <v>350204.400022</v>
      </c>
      <c r="B1524" s="22">
        <v>400022</v>
      </c>
      <c r="C1524" s="23" t="s">
        <v>143</v>
      </c>
      <c r="D1524" s="21">
        <v>350204</v>
      </c>
      <c r="E1524" s="6" t="s">
        <v>296</v>
      </c>
      <c r="F1524" s="21" t="s">
        <v>5</v>
      </c>
      <c r="G1524" s="21" t="s">
        <v>25</v>
      </c>
    </row>
    <row r="1525" spans="1:7" s="8" customFormat="1">
      <c r="A1525" s="21" t="str">
        <f t="shared" si="31"/>
        <v>350204.400024</v>
      </c>
      <c r="B1525" s="22">
        <v>400024</v>
      </c>
      <c r="C1525" s="23" t="s">
        <v>144</v>
      </c>
      <c r="D1525" s="21">
        <v>350204</v>
      </c>
      <c r="E1525" s="6" t="s">
        <v>296</v>
      </c>
      <c r="F1525" s="21" t="s">
        <v>5</v>
      </c>
      <c r="G1525" s="21" t="s">
        <v>25</v>
      </c>
    </row>
    <row r="1526" spans="1:7" s="8" customFormat="1">
      <c r="A1526" s="21" t="str">
        <f t="shared" si="31"/>
        <v>350204.400025</v>
      </c>
      <c r="B1526" s="22">
        <v>400025</v>
      </c>
      <c r="C1526" s="23" t="s">
        <v>147</v>
      </c>
      <c r="D1526" s="21">
        <v>350204</v>
      </c>
      <c r="E1526" s="6" t="s">
        <v>296</v>
      </c>
      <c r="F1526" s="21" t="s">
        <v>5</v>
      </c>
      <c r="G1526" s="21" t="s">
        <v>25</v>
      </c>
    </row>
    <row r="1527" spans="1:7" s="8" customFormat="1">
      <c r="A1527" s="21" t="str">
        <f t="shared" si="31"/>
        <v>350204.400026</v>
      </c>
      <c r="B1527" s="22">
        <v>400026</v>
      </c>
      <c r="C1527" s="23" t="s">
        <v>148</v>
      </c>
      <c r="D1527" s="21">
        <v>350204</v>
      </c>
      <c r="E1527" s="6" t="s">
        <v>296</v>
      </c>
      <c r="F1527" s="21" t="s">
        <v>5</v>
      </c>
      <c r="G1527" s="21" t="s">
        <v>25</v>
      </c>
    </row>
    <row r="1528" spans="1:7" s="8" customFormat="1">
      <c r="A1528" s="21" t="str">
        <f t="shared" si="31"/>
        <v>350204.400027</v>
      </c>
      <c r="B1528" s="22">
        <v>400027</v>
      </c>
      <c r="C1528" s="23" t="s">
        <v>149</v>
      </c>
      <c r="D1528" s="21">
        <v>350204</v>
      </c>
      <c r="E1528" s="6" t="s">
        <v>296</v>
      </c>
      <c r="F1528" s="21" t="s">
        <v>5</v>
      </c>
      <c r="G1528" s="21" t="s">
        <v>25</v>
      </c>
    </row>
    <row r="1529" spans="1:7" s="8" customFormat="1">
      <c r="A1529" s="21" t="str">
        <f t="shared" si="31"/>
        <v>350204.400028</v>
      </c>
      <c r="B1529" s="22">
        <v>400028</v>
      </c>
      <c r="C1529" s="23" t="s">
        <v>150</v>
      </c>
      <c r="D1529" s="21">
        <v>350204</v>
      </c>
      <c r="E1529" s="6" t="s">
        <v>296</v>
      </c>
      <c r="F1529" s="21" t="s">
        <v>5</v>
      </c>
      <c r="G1529" s="21" t="s">
        <v>25</v>
      </c>
    </row>
    <row r="1530" spans="1:7" s="8" customFormat="1">
      <c r="A1530" s="21" t="str">
        <f t="shared" si="31"/>
        <v>350204.400029</v>
      </c>
      <c r="B1530" s="22">
        <v>400029</v>
      </c>
      <c r="C1530" s="23" t="s">
        <v>151</v>
      </c>
      <c r="D1530" s="21">
        <v>350204</v>
      </c>
      <c r="E1530" s="6" t="s">
        <v>296</v>
      </c>
      <c r="F1530" s="21" t="s">
        <v>5</v>
      </c>
      <c r="G1530" s="21" t="s">
        <v>25</v>
      </c>
    </row>
    <row r="1531" spans="1:7" s="8" customFormat="1">
      <c r="A1531" s="21" t="str">
        <f t="shared" si="31"/>
        <v>350204.400030</v>
      </c>
      <c r="B1531" s="22">
        <v>400030</v>
      </c>
      <c r="C1531" s="23" t="s">
        <v>152</v>
      </c>
      <c r="D1531" s="21">
        <v>350204</v>
      </c>
      <c r="E1531" s="6" t="s">
        <v>296</v>
      </c>
      <c r="F1531" s="21" t="s">
        <v>5</v>
      </c>
      <c r="G1531" s="21" t="s">
        <v>25</v>
      </c>
    </row>
    <row r="1532" spans="1:7" s="8" customFormat="1">
      <c r="A1532" s="21" t="str">
        <f t="shared" si="31"/>
        <v>350204.400175</v>
      </c>
      <c r="B1532" s="22">
        <v>400175</v>
      </c>
      <c r="C1532" s="23" t="s">
        <v>141</v>
      </c>
      <c r="D1532" s="21">
        <v>350204</v>
      </c>
      <c r="E1532" s="6" t="s">
        <v>296</v>
      </c>
      <c r="F1532" s="21" t="s">
        <v>5</v>
      </c>
      <c r="G1532" s="21" t="s">
        <v>25</v>
      </c>
    </row>
    <row r="1533" spans="1:7" s="8" customFormat="1">
      <c r="A1533" s="21" t="str">
        <f t="shared" si="31"/>
        <v>350204.400176</v>
      </c>
      <c r="B1533" s="22">
        <v>400176</v>
      </c>
      <c r="C1533" s="23" t="s">
        <v>142</v>
      </c>
      <c r="D1533" s="21">
        <v>350204</v>
      </c>
      <c r="E1533" s="6" t="s">
        <v>296</v>
      </c>
      <c r="F1533" s="21" t="s">
        <v>5</v>
      </c>
      <c r="G1533" s="21" t="s">
        <v>25</v>
      </c>
    </row>
    <row r="1534" spans="1:7" s="8" customFormat="1">
      <c r="A1534" s="21" t="str">
        <f t="shared" si="31"/>
        <v>350204.400177</v>
      </c>
      <c r="B1534" s="22">
        <v>400177</v>
      </c>
      <c r="C1534" s="23" t="s">
        <v>145</v>
      </c>
      <c r="D1534" s="21">
        <v>350204</v>
      </c>
      <c r="E1534" s="6" t="s">
        <v>296</v>
      </c>
      <c r="F1534" s="21" t="s">
        <v>5</v>
      </c>
      <c r="G1534" s="21" t="s">
        <v>25</v>
      </c>
    </row>
    <row r="1535" spans="1:7" s="8" customFormat="1">
      <c r="A1535" s="21" t="str">
        <f t="shared" si="31"/>
        <v>350204.400178</v>
      </c>
      <c r="B1535" s="22">
        <v>400178</v>
      </c>
      <c r="C1535" s="23" t="s">
        <v>153</v>
      </c>
      <c r="D1535" s="21">
        <v>350204</v>
      </c>
      <c r="E1535" s="6" t="s">
        <v>296</v>
      </c>
      <c r="F1535" s="21" t="s">
        <v>5</v>
      </c>
      <c r="G1535" s="21" t="s">
        <v>25</v>
      </c>
    </row>
    <row r="1536" spans="1:7" s="8" customFormat="1">
      <c r="A1536" s="21" t="str">
        <f t="shared" si="31"/>
        <v>350204.400179</v>
      </c>
      <c r="B1536" s="22">
        <v>400179</v>
      </c>
      <c r="C1536" s="23" t="s">
        <v>155</v>
      </c>
      <c r="D1536" s="21">
        <v>350204</v>
      </c>
      <c r="E1536" s="6" t="s">
        <v>296</v>
      </c>
      <c r="F1536" s="21" t="s">
        <v>5</v>
      </c>
      <c r="G1536" s="21" t="s">
        <v>25</v>
      </c>
    </row>
    <row r="1537" spans="1:7" s="8" customFormat="1">
      <c r="A1537" s="24" t="str">
        <f t="shared" si="31"/>
        <v>350204.400180</v>
      </c>
      <c r="B1537" s="24">
        <v>400180</v>
      </c>
      <c r="C1537" s="25" t="s">
        <v>154</v>
      </c>
      <c r="D1537" s="26">
        <v>350204</v>
      </c>
      <c r="E1537" s="6" t="s">
        <v>296</v>
      </c>
      <c r="F1537" s="26" t="s">
        <v>5</v>
      </c>
      <c r="G1537" s="26" t="s">
        <v>25</v>
      </c>
    </row>
    <row r="1538" spans="1:7" s="8" customFormat="1">
      <c r="A1538" s="21" t="str">
        <f t="shared" si="31"/>
        <v>350204.400202</v>
      </c>
      <c r="B1538" s="22">
        <v>400202</v>
      </c>
      <c r="C1538" s="23" t="s">
        <v>136</v>
      </c>
      <c r="D1538" s="21">
        <v>350204</v>
      </c>
      <c r="E1538" s="6" t="s">
        <v>296</v>
      </c>
      <c r="F1538" s="21" t="s">
        <v>5</v>
      </c>
      <c r="G1538" s="21" t="s">
        <v>25</v>
      </c>
    </row>
    <row r="1539" spans="1:7" s="8" customFormat="1">
      <c r="A1539" s="21" t="str">
        <f t="shared" si="31"/>
        <v>350204.400203</v>
      </c>
      <c r="B1539" s="22">
        <v>400203</v>
      </c>
      <c r="C1539" s="23" t="s">
        <v>137</v>
      </c>
      <c r="D1539" s="21">
        <v>350204</v>
      </c>
      <c r="E1539" s="6" t="s">
        <v>296</v>
      </c>
      <c r="F1539" s="21" t="s">
        <v>5</v>
      </c>
      <c r="G1539" s="21" t="s">
        <v>25</v>
      </c>
    </row>
    <row r="1540" spans="1:7" s="8" customFormat="1">
      <c r="A1540" s="21" t="str">
        <f t="shared" si="31"/>
        <v>350204.400214</v>
      </c>
      <c r="B1540" s="22">
        <v>400214</v>
      </c>
      <c r="C1540" s="23" t="s">
        <v>146</v>
      </c>
      <c r="D1540" s="21">
        <v>350204</v>
      </c>
      <c r="E1540" s="6" t="s">
        <v>296</v>
      </c>
      <c r="F1540" s="21" t="s">
        <v>5</v>
      </c>
      <c r="G1540" s="21" t="s">
        <v>25</v>
      </c>
    </row>
    <row r="1541" spans="1:7" s="8" customFormat="1">
      <c r="A1541" s="21" t="str">
        <f t="shared" si="31"/>
        <v>350204.400219</v>
      </c>
      <c r="B1541" s="22">
        <v>400219</v>
      </c>
      <c r="C1541" s="23" t="s">
        <v>138</v>
      </c>
      <c r="D1541" s="21">
        <v>350204</v>
      </c>
      <c r="E1541" s="6" t="s">
        <v>296</v>
      </c>
      <c r="F1541" s="21" t="s">
        <v>5</v>
      </c>
      <c r="G1541" s="21" t="s">
        <v>25</v>
      </c>
    </row>
    <row r="1542" spans="1:7" s="8" customFormat="1">
      <c r="A1542" s="21" t="str">
        <f t="shared" si="31"/>
        <v>350204.400220</v>
      </c>
      <c r="B1542" s="22">
        <v>400220</v>
      </c>
      <c r="C1542" s="23" t="s">
        <v>139</v>
      </c>
      <c r="D1542" s="21">
        <v>350204</v>
      </c>
      <c r="E1542" s="6" t="s">
        <v>296</v>
      </c>
      <c r="F1542" s="21" t="s">
        <v>5</v>
      </c>
      <c r="G1542" s="21" t="s">
        <v>25</v>
      </c>
    </row>
    <row r="1543" spans="1:7" s="8" customFormat="1">
      <c r="A1543" s="21" t="str">
        <f t="shared" si="31"/>
        <v>350204.400221</v>
      </c>
      <c r="B1543" s="22">
        <v>400221</v>
      </c>
      <c r="C1543" s="23" t="s">
        <v>140</v>
      </c>
      <c r="D1543" s="21">
        <v>350204</v>
      </c>
      <c r="E1543" s="6" t="s">
        <v>296</v>
      </c>
      <c r="F1543" s="21" t="s">
        <v>5</v>
      </c>
      <c r="G1543" s="21" t="s">
        <v>25</v>
      </c>
    </row>
    <row r="1544" spans="1:7" s="8" customFormat="1">
      <c r="A1544" s="11" t="str">
        <f t="shared" si="31"/>
        <v>350205.400003</v>
      </c>
      <c r="B1544" s="11">
        <v>400003</v>
      </c>
      <c r="C1544" s="12" t="s">
        <v>83</v>
      </c>
      <c r="D1544" s="15">
        <v>350205</v>
      </c>
      <c r="E1544" s="6" t="s">
        <v>287</v>
      </c>
      <c r="F1544" s="15" t="s">
        <v>5</v>
      </c>
      <c r="G1544" s="15" t="s">
        <v>25</v>
      </c>
    </row>
    <row r="1545" spans="1:7" s="8" customFormat="1">
      <c r="A1545" s="8" t="str">
        <f t="shared" ref="A1545:A1608" si="32">CONCATENATE(D1545,".",B1545)</f>
        <v>350205.400004</v>
      </c>
      <c r="B1545" s="9">
        <v>400004</v>
      </c>
      <c r="C1545" s="10" t="s">
        <v>128</v>
      </c>
      <c r="D1545" s="8">
        <v>350205</v>
      </c>
      <c r="E1545" s="6" t="s">
        <v>287</v>
      </c>
      <c r="F1545" s="8" t="s">
        <v>5</v>
      </c>
      <c r="G1545" s="8" t="s">
        <v>25</v>
      </c>
    </row>
    <row r="1546" spans="1:7" s="8" customFormat="1">
      <c r="A1546" s="8" t="str">
        <f t="shared" si="32"/>
        <v>350205.400005</v>
      </c>
      <c r="B1546" s="9">
        <v>400005</v>
      </c>
      <c r="C1546" s="10" t="s">
        <v>129</v>
      </c>
      <c r="D1546" s="8">
        <v>350205</v>
      </c>
      <c r="E1546" s="6" t="s">
        <v>287</v>
      </c>
      <c r="F1546" s="8" t="s">
        <v>5</v>
      </c>
      <c r="G1546" s="8" t="s">
        <v>25</v>
      </c>
    </row>
    <row r="1547" spans="1:7" s="8" customFormat="1">
      <c r="A1547" s="8" t="str">
        <f t="shared" si="32"/>
        <v>350205.400006</v>
      </c>
      <c r="B1547" s="9">
        <v>400006</v>
      </c>
      <c r="C1547" s="10" t="s">
        <v>130</v>
      </c>
      <c r="D1547" s="8">
        <v>350205</v>
      </c>
      <c r="E1547" s="6" t="s">
        <v>287</v>
      </c>
      <c r="F1547" s="8" t="s">
        <v>5</v>
      </c>
      <c r="G1547" s="8" t="s">
        <v>25</v>
      </c>
    </row>
    <row r="1548" spans="1:7" s="8" customFormat="1">
      <c r="A1548" s="8" t="str">
        <f t="shared" si="32"/>
        <v>350205.400007</v>
      </c>
      <c r="B1548" s="9">
        <v>400007</v>
      </c>
      <c r="C1548" s="10" t="s">
        <v>131</v>
      </c>
      <c r="D1548" s="8">
        <v>350205</v>
      </c>
      <c r="E1548" s="6" t="s">
        <v>287</v>
      </c>
      <c r="F1548" s="8" t="s">
        <v>5</v>
      </c>
      <c r="G1548" s="8" t="s">
        <v>25</v>
      </c>
    </row>
    <row r="1549" spans="1:7" s="8" customFormat="1">
      <c r="A1549" s="8" t="str">
        <f t="shared" si="32"/>
        <v>350205.400010</v>
      </c>
      <c r="B1549" s="9">
        <v>400010</v>
      </c>
      <c r="C1549" s="10" t="s">
        <v>132</v>
      </c>
      <c r="D1549" s="8">
        <v>350205</v>
      </c>
      <c r="E1549" s="6" t="s">
        <v>287</v>
      </c>
      <c r="F1549" s="8" t="s">
        <v>5</v>
      </c>
      <c r="G1549" s="8" t="s">
        <v>25</v>
      </c>
    </row>
    <row r="1550" spans="1:7" s="8" customFormat="1">
      <c r="A1550" s="8" t="str">
        <f t="shared" si="32"/>
        <v>350205.400011</v>
      </c>
      <c r="B1550" s="9">
        <v>400011</v>
      </c>
      <c r="C1550" s="10" t="s">
        <v>133</v>
      </c>
      <c r="D1550" s="8">
        <v>350205</v>
      </c>
      <c r="E1550" s="6" t="s">
        <v>287</v>
      </c>
      <c r="F1550" s="7" t="s">
        <v>356</v>
      </c>
      <c r="G1550" s="8" t="s">
        <v>25</v>
      </c>
    </row>
    <row r="1551" spans="1:7" s="8" customFormat="1">
      <c r="A1551" s="8" t="str">
        <f t="shared" si="32"/>
        <v>350205.400012</v>
      </c>
      <c r="B1551" s="9">
        <v>400012</v>
      </c>
      <c r="C1551" s="10" t="s">
        <v>134</v>
      </c>
      <c r="D1551" s="8">
        <v>350205</v>
      </c>
      <c r="E1551" s="6" t="s">
        <v>287</v>
      </c>
      <c r="F1551" s="8" t="s">
        <v>5</v>
      </c>
      <c r="G1551" s="8" t="s">
        <v>25</v>
      </c>
    </row>
    <row r="1552" spans="1:7" s="8" customFormat="1">
      <c r="A1552" s="8" t="str">
        <f t="shared" si="32"/>
        <v>350205.400013</v>
      </c>
      <c r="B1552" s="9">
        <v>400013</v>
      </c>
      <c r="C1552" s="10" t="s">
        <v>135</v>
      </c>
      <c r="D1552" s="8">
        <v>350205</v>
      </c>
      <c r="E1552" s="6" t="s">
        <v>287</v>
      </c>
      <c r="F1552" s="8" t="s">
        <v>5</v>
      </c>
      <c r="G1552" s="8" t="s">
        <v>25</v>
      </c>
    </row>
    <row r="1553" spans="1:7" s="8" customFormat="1">
      <c r="A1553" s="8" t="str">
        <f t="shared" si="32"/>
        <v>350205.400014</v>
      </c>
      <c r="B1553" s="9">
        <v>400014</v>
      </c>
      <c r="C1553" s="10" t="s">
        <v>84</v>
      </c>
      <c r="D1553" s="8">
        <v>350205</v>
      </c>
      <c r="E1553" s="6" t="s">
        <v>287</v>
      </c>
      <c r="F1553" s="8" t="s">
        <v>5</v>
      </c>
      <c r="G1553" s="8" t="s">
        <v>25</v>
      </c>
    </row>
    <row r="1554" spans="1:7" s="8" customFormat="1">
      <c r="A1554" s="8" t="str">
        <f t="shared" si="32"/>
        <v>350205.400015</v>
      </c>
      <c r="B1554" s="9">
        <v>400015</v>
      </c>
      <c r="C1554" s="10" t="s">
        <v>85</v>
      </c>
      <c r="D1554" s="8">
        <v>350205</v>
      </c>
      <c r="E1554" s="6" t="s">
        <v>287</v>
      </c>
      <c r="F1554" s="8" t="s">
        <v>5</v>
      </c>
      <c r="G1554" s="8" t="s">
        <v>25</v>
      </c>
    </row>
    <row r="1555" spans="1:7" s="8" customFormat="1">
      <c r="A1555" s="8" t="str">
        <f t="shared" si="32"/>
        <v>350205.400016</v>
      </c>
      <c r="B1555" s="9">
        <v>400016</v>
      </c>
      <c r="C1555" s="10" t="s">
        <v>86</v>
      </c>
      <c r="D1555" s="8">
        <v>350205</v>
      </c>
      <c r="E1555" s="6" t="s">
        <v>287</v>
      </c>
      <c r="F1555" s="8" t="s">
        <v>5</v>
      </c>
      <c r="G1555" s="8" t="s">
        <v>25</v>
      </c>
    </row>
    <row r="1556" spans="1:7" s="8" customFormat="1">
      <c r="A1556" s="8" t="str">
        <f t="shared" si="32"/>
        <v>350205.400017</v>
      </c>
      <c r="B1556" s="9">
        <v>400017</v>
      </c>
      <c r="C1556" s="10" t="s">
        <v>87</v>
      </c>
      <c r="D1556" s="8">
        <v>350205</v>
      </c>
      <c r="E1556" s="6" t="s">
        <v>287</v>
      </c>
      <c r="F1556" s="8" t="s">
        <v>5</v>
      </c>
      <c r="G1556" s="8" t="s">
        <v>25</v>
      </c>
    </row>
    <row r="1557" spans="1:7" s="8" customFormat="1">
      <c r="A1557" s="8" t="str">
        <f t="shared" si="32"/>
        <v>350205.400020</v>
      </c>
      <c r="B1557" s="9">
        <v>400020</v>
      </c>
      <c r="C1557" s="10" t="s">
        <v>88</v>
      </c>
      <c r="D1557" s="8">
        <v>350205</v>
      </c>
      <c r="E1557" s="6" t="s">
        <v>287</v>
      </c>
      <c r="F1557" s="8" t="s">
        <v>5</v>
      </c>
      <c r="G1557" s="8" t="s">
        <v>25</v>
      </c>
    </row>
    <row r="1558" spans="1:7" s="8" customFormat="1">
      <c r="A1558" s="8" t="str">
        <f t="shared" si="32"/>
        <v>350205.400021</v>
      </c>
      <c r="B1558" s="9">
        <v>400021</v>
      </c>
      <c r="C1558" s="10" t="s">
        <v>89</v>
      </c>
      <c r="D1558" s="8">
        <v>350205</v>
      </c>
      <c r="E1558" s="6" t="s">
        <v>287</v>
      </c>
      <c r="F1558" s="8" t="s">
        <v>5</v>
      </c>
      <c r="G1558" s="8" t="s">
        <v>25</v>
      </c>
    </row>
    <row r="1559" spans="1:7" s="8" customFormat="1">
      <c r="A1559" s="8" t="str">
        <f t="shared" si="32"/>
        <v>350205.400022</v>
      </c>
      <c r="B1559" s="9">
        <v>400022</v>
      </c>
      <c r="C1559" s="10" t="s">
        <v>143</v>
      </c>
      <c r="D1559" s="8">
        <v>350205</v>
      </c>
      <c r="E1559" s="6" t="s">
        <v>287</v>
      </c>
      <c r="F1559" s="8" t="s">
        <v>5</v>
      </c>
      <c r="G1559" s="8" t="s">
        <v>25</v>
      </c>
    </row>
    <row r="1560" spans="1:7" s="8" customFormat="1">
      <c r="A1560" s="8" t="str">
        <f t="shared" si="32"/>
        <v>350205.400024</v>
      </c>
      <c r="B1560" s="9">
        <v>400024</v>
      </c>
      <c r="C1560" s="10" t="s">
        <v>144</v>
      </c>
      <c r="D1560" s="8">
        <v>350205</v>
      </c>
      <c r="E1560" s="6" t="s">
        <v>287</v>
      </c>
      <c r="F1560" s="8" t="s">
        <v>5</v>
      </c>
      <c r="G1560" s="8" t="s">
        <v>25</v>
      </c>
    </row>
    <row r="1561" spans="1:7" s="8" customFormat="1">
      <c r="A1561" s="8" t="str">
        <f t="shared" si="32"/>
        <v>350205.400025</v>
      </c>
      <c r="B1561" s="9">
        <v>400025</v>
      </c>
      <c r="C1561" s="10" t="s">
        <v>147</v>
      </c>
      <c r="D1561" s="8">
        <v>350205</v>
      </c>
      <c r="E1561" s="6" t="s">
        <v>287</v>
      </c>
      <c r="F1561" s="8" t="s">
        <v>5</v>
      </c>
      <c r="G1561" s="8" t="s">
        <v>25</v>
      </c>
    </row>
    <row r="1562" spans="1:7" s="8" customFormat="1">
      <c r="A1562" s="8" t="str">
        <f t="shared" si="32"/>
        <v>350205.400026</v>
      </c>
      <c r="B1562" s="9">
        <v>400026</v>
      </c>
      <c r="C1562" s="10" t="s">
        <v>148</v>
      </c>
      <c r="D1562" s="8">
        <v>350205</v>
      </c>
      <c r="E1562" s="6" t="s">
        <v>287</v>
      </c>
      <c r="F1562" s="8" t="s">
        <v>5</v>
      </c>
      <c r="G1562" s="8" t="s">
        <v>25</v>
      </c>
    </row>
    <row r="1563" spans="1:7" s="8" customFormat="1">
      <c r="A1563" s="8" t="str">
        <f t="shared" si="32"/>
        <v>350205.400027</v>
      </c>
      <c r="B1563" s="9">
        <v>400027</v>
      </c>
      <c r="C1563" s="10" t="s">
        <v>149</v>
      </c>
      <c r="D1563" s="8">
        <v>350205</v>
      </c>
      <c r="E1563" s="6" t="s">
        <v>287</v>
      </c>
      <c r="F1563" s="8" t="s">
        <v>5</v>
      </c>
      <c r="G1563" s="8" t="s">
        <v>25</v>
      </c>
    </row>
    <row r="1564" spans="1:7" s="8" customFormat="1">
      <c r="A1564" s="8" t="str">
        <f t="shared" si="32"/>
        <v>350205.400028</v>
      </c>
      <c r="B1564" s="9">
        <v>400028</v>
      </c>
      <c r="C1564" s="10" t="s">
        <v>150</v>
      </c>
      <c r="D1564" s="8">
        <v>350205</v>
      </c>
      <c r="E1564" s="6" t="s">
        <v>287</v>
      </c>
      <c r="F1564" s="8" t="s">
        <v>5</v>
      </c>
      <c r="G1564" s="8" t="s">
        <v>25</v>
      </c>
    </row>
    <row r="1565" spans="1:7" s="8" customFormat="1">
      <c r="A1565" s="8" t="str">
        <f t="shared" si="32"/>
        <v>350205.400029</v>
      </c>
      <c r="B1565" s="9">
        <v>400029</v>
      </c>
      <c r="C1565" s="10" t="s">
        <v>151</v>
      </c>
      <c r="D1565" s="8">
        <v>350205</v>
      </c>
      <c r="E1565" s="6" t="s">
        <v>287</v>
      </c>
      <c r="F1565" s="8" t="s">
        <v>5</v>
      </c>
      <c r="G1565" s="8" t="s">
        <v>25</v>
      </c>
    </row>
    <row r="1566" spans="1:7" s="8" customFormat="1">
      <c r="A1566" s="8" t="str">
        <f t="shared" si="32"/>
        <v>350205.400030</v>
      </c>
      <c r="B1566" s="9">
        <v>400030</v>
      </c>
      <c r="C1566" s="10" t="s">
        <v>152</v>
      </c>
      <c r="D1566" s="8">
        <v>350205</v>
      </c>
      <c r="E1566" s="6" t="s">
        <v>287</v>
      </c>
      <c r="F1566" s="8" t="s">
        <v>5</v>
      </c>
      <c r="G1566" s="8" t="s">
        <v>25</v>
      </c>
    </row>
    <row r="1567" spans="1:7" s="8" customFormat="1">
      <c r="A1567" s="8" t="str">
        <f t="shared" si="32"/>
        <v>350205.400175</v>
      </c>
      <c r="B1567" s="9">
        <v>400175</v>
      </c>
      <c r="C1567" s="10" t="s">
        <v>141</v>
      </c>
      <c r="D1567" s="8">
        <v>350205</v>
      </c>
      <c r="E1567" s="6" t="s">
        <v>287</v>
      </c>
      <c r="F1567" s="8" t="s">
        <v>5</v>
      </c>
      <c r="G1567" s="8" t="s">
        <v>25</v>
      </c>
    </row>
    <row r="1568" spans="1:7" s="8" customFormat="1">
      <c r="A1568" s="8" t="str">
        <f t="shared" si="32"/>
        <v>350205.400176</v>
      </c>
      <c r="B1568" s="9">
        <v>400176</v>
      </c>
      <c r="C1568" s="10" t="s">
        <v>142</v>
      </c>
      <c r="D1568" s="8">
        <v>350205</v>
      </c>
      <c r="E1568" s="6" t="s">
        <v>287</v>
      </c>
      <c r="F1568" s="8" t="s">
        <v>5</v>
      </c>
      <c r="G1568" s="8" t="s">
        <v>25</v>
      </c>
    </row>
    <row r="1569" spans="1:7" s="8" customFormat="1">
      <c r="A1569" s="8" t="str">
        <f t="shared" si="32"/>
        <v>350205.400177</v>
      </c>
      <c r="B1569" s="9">
        <v>400177</v>
      </c>
      <c r="C1569" s="10" t="s">
        <v>145</v>
      </c>
      <c r="D1569" s="8">
        <v>350205</v>
      </c>
      <c r="E1569" s="6" t="s">
        <v>287</v>
      </c>
      <c r="F1569" s="8" t="s">
        <v>5</v>
      </c>
      <c r="G1569" s="8" t="s">
        <v>25</v>
      </c>
    </row>
    <row r="1570" spans="1:7" s="8" customFormat="1">
      <c r="A1570" s="8" t="str">
        <f t="shared" si="32"/>
        <v>350205.400178</v>
      </c>
      <c r="B1570" s="9">
        <v>400178</v>
      </c>
      <c r="C1570" s="10" t="s">
        <v>153</v>
      </c>
      <c r="D1570" s="8">
        <v>350205</v>
      </c>
      <c r="E1570" s="6" t="s">
        <v>287</v>
      </c>
      <c r="F1570" s="8" t="s">
        <v>5</v>
      </c>
      <c r="G1570" s="8" t="s">
        <v>25</v>
      </c>
    </row>
    <row r="1571" spans="1:7" s="8" customFormat="1">
      <c r="A1571" s="8" t="str">
        <f t="shared" si="32"/>
        <v>350205.400179</v>
      </c>
      <c r="B1571" s="9">
        <v>400179</v>
      </c>
      <c r="C1571" s="10" t="s">
        <v>155</v>
      </c>
      <c r="D1571" s="8">
        <v>350205</v>
      </c>
      <c r="E1571" s="6" t="s">
        <v>287</v>
      </c>
      <c r="F1571" s="8" t="s">
        <v>5</v>
      </c>
      <c r="G1571" s="8" t="s">
        <v>25</v>
      </c>
    </row>
    <row r="1572" spans="1:7" s="8" customFormat="1">
      <c r="A1572" s="13" t="str">
        <f t="shared" si="32"/>
        <v>350205.400180</v>
      </c>
      <c r="B1572" s="13">
        <v>400180</v>
      </c>
      <c r="C1572" s="14" t="s">
        <v>154</v>
      </c>
      <c r="D1572" s="17">
        <v>350205</v>
      </c>
      <c r="E1572" s="6" t="s">
        <v>287</v>
      </c>
      <c r="F1572" s="8" t="s">
        <v>5</v>
      </c>
      <c r="G1572" s="8" t="s">
        <v>25</v>
      </c>
    </row>
    <row r="1573" spans="1:7" s="8" customFormat="1">
      <c r="A1573" s="8" t="str">
        <f t="shared" si="32"/>
        <v>350205.400202</v>
      </c>
      <c r="B1573" s="9">
        <v>400202</v>
      </c>
      <c r="C1573" s="10" t="s">
        <v>136</v>
      </c>
      <c r="D1573" s="8">
        <v>350205</v>
      </c>
      <c r="E1573" s="6" t="s">
        <v>287</v>
      </c>
      <c r="F1573" s="8" t="s">
        <v>5</v>
      </c>
      <c r="G1573" s="8" t="s">
        <v>25</v>
      </c>
    </row>
    <row r="1574" spans="1:7" s="8" customFormat="1">
      <c r="A1574" s="8" t="str">
        <f t="shared" si="32"/>
        <v>350205.400203</v>
      </c>
      <c r="B1574" s="9">
        <v>400203</v>
      </c>
      <c r="C1574" s="10" t="s">
        <v>137</v>
      </c>
      <c r="D1574" s="8">
        <v>350205</v>
      </c>
      <c r="E1574" s="6" t="s">
        <v>287</v>
      </c>
      <c r="F1574" s="8" t="s">
        <v>5</v>
      </c>
      <c r="G1574" s="8" t="s">
        <v>25</v>
      </c>
    </row>
    <row r="1575" spans="1:7" s="8" customFormat="1">
      <c r="A1575" s="8" t="str">
        <f t="shared" si="32"/>
        <v>350205.400214</v>
      </c>
      <c r="B1575" s="9">
        <v>400214</v>
      </c>
      <c r="C1575" s="10" t="s">
        <v>146</v>
      </c>
      <c r="D1575" s="8">
        <v>350205</v>
      </c>
      <c r="E1575" s="6" t="s">
        <v>287</v>
      </c>
      <c r="F1575" s="8" t="s">
        <v>5</v>
      </c>
      <c r="G1575" s="8" t="s">
        <v>25</v>
      </c>
    </row>
    <row r="1576" spans="1:7" s="8" customFormat="1">
      <c r="A1576" s="8" t="str">
        <f t="shared" si="32"/>
        <v>350205.400219</v>
      </c>
      <c r="B1576" s="9">
        <v>400219</v>
      </c>
      <c r="C1576" s="10" t="s">
        <v>138</v>
      </c>
      <c r="D1576" s="8">
        <v>350205</v>
      </c>
      <c r="E1576" s="6" t="s">
        <v>287</v>
      </c>
      <c r="F1576" s="8" t="s">
        <v>5</v>
      </c>
      <c r="G1576" s="8" t="s">
        <v>25</v>
      </c>
    </row>
    <row r="1577" spans="1:7" s="8" customFormat="1">
      <c r="A1577" s="8" t="str">
        <f t="shared" si="32"/>
        <v>350205.400220</v>
      </c>
      <c r="B1577" s="9">
        <v>400220</v>
      </c>
      <c r="C1577" s="10" t="s">
        <v>139</v>
      </c>
      <c r="D1577" s="8">
        <v>350205</v>
      </c>
      <c r="E1577" s="6" t="s">
        <v>287</v>
      </c>
      <c r="F1577" s="8" t="s">
        <v>5</v>
      </c>
      <c r="G1577" s="8" t="s">
        <v>25</v>
      </c>
    </row>
    <row r="1578" spans="1:7" s="8" customFormat="1">
      <c r="A1578" s="8" t="str">
        <f t="shared" si="32"/>
        <v>350205.400221</v>
      </c>
      <c r="B1578" s="9">
        <v>400221</v>
      </c>
      <c r="C1578" s="10" t="s">
        <v>140</v>
      </c>
      <c r="D1578" s="8">
        <v>350205</v>
      </c>
      <c r="E1578" s="6" t="s">
        <v>287</v>
      </c>
      <c r="F1578" s="8" t="s">
        <v>5</v>
      </c>
      <c r="G1578" s="8" t="s">
        <v>25</v>
      </c>
    </row>
    <row r="1579" spans="1:7" s="8" customFormat="1">
      <c r="A1579" s="13" t="str">
        <f t="shared" si="32"/>
        <v>350205.400223</v>
      </c>
      <c r="B1579" s="13">
        <v>400223</v>
      </c>
      <c r="C1579" s="13" t="s">
        <v>330</v>
      </c>
      <c r="D1579" s="17">
        <v>350205</v>
      </c>
      <c r="E1579" s="6" t="s">
        <v>287</v>
      </c>
      <c r="F1579" s="8" t="s">
        <v>5</v>
      </c>
      <c r="G1579" s="8" t="s">
        <v>25</v>
      </c>
    </row>
    <row r="1580" spans="1:7" s="8" customFormat="1">
      <c r="A1580" s="13" t="str">
        <f t="shared" si="32"/>
        <v>350206.400003</v>
      </c>
      <c r="B1580" s="11">
        <v>400003</v>
      </c>
      <c r="C1580" s="12" t="s">
        <v>83</v>
      </c>
      <c r="D1580" s="35">
        <v>350206</v>
      </c>
      <c r="E1580" s="6" t="s">
        <v>332</v>
      </c>
      <c r="F1580" s="21" t="s">
        <v>5</v>
      </c>
      <c r="G1580" s="21" t="s">
        <v>25</v>
      </c>
    </row>
    <row r="1581" spans="1:7" s="8" customFormat="1">
      <c r="A1581" s="13" t="str">
        <f t="shared" si="32"/>
        <v>350206.400004</v>
      </c>
      <c r="B1581" s="9">
        <v>400004</v>
      </c>
      <c r="C1581" s="10" t="s">
        <v>128</v>
      </c>
      <c r="D1581" s="35">
        <v>350206</v>
      </c>
      <c r="E1581" s="6" t="s">
        <v>332</v>
      </c>
      <c r="F1581" s="21" t="s">
        <v>5</v>
      </c>
      <c r="G1581" s="21" t="s">
        <v>25</v>
      </c>
    </row>
    <row r="1582" spans="1:7" s="8" customFormat="1">
      <c r="A1582" s="13" t="str">
        <f t="shared" si="32"/>
        <v>350206.400005</v>
      </c>
      <c r="B1582" s="9">
        <v>400005</v>
      </c>
      <c r="C1582" s="10" t="s">
        <v>129</v>
      </c>
      <c r="D1582" s="35">
        <v>350206</v>
      </c>
      <c r="E1582" s="6" t="s">
        <v>332</v>
      </c>
      <c r="F1582" s="21" t="s">
        <v>5</v>
      </c>
      <c r="G1582" s="21" t="s">
        <v>25</v>
      </c>
    </row>
    <row r="1583" spans="1:7" s="8" customFormat="1">
      <c r="A1583" s="13" t="str">
        <f t="shared" si="32"/>
        <v>350206.400006</v>
      </c>
      <c r="B1583" s="9">
        <v>400006</v>
      </c>
      <c r="C1583" s="10" t="s">
        <v>130</v>
      </c>
      <c r="D1583" s="35">
        <v>350206</v>
      </c>
      <c r="E1583" s="6" t="s">
        <v>332</v>
      </c>
      <c r="F1583" s="21" t="s">
        <v>5</v>
      </c>
      <c r="G1583" s="21" t="s">
        <v>25</v>
      </c>
    </row>
    <row r="1584" spans="1:7" s="8" customFormat="1">
      <c r="A1584" s="13" t="str">
        <f t="shared" si="32"/>
        <v>350206.400007</v>
      </c>
      <c r="B1584" s="9">
        <v>400007</v>
      </c>
      <c r="C1584" s="10" t="s">
        <v>131</v>
      </c>
      <c r="D1584" s="35">
        <v>350206</v>
      </c>
      <c r="E1584" s="6" t="s">
        <v>332</v>
      </c>
      <c r="F1584" s="21" t="s">
        <v>5</v>
      </c>
      <c r="G1584" s="21" t="s">
        <v>25</v>
      </c>
    </row>
    <row r="1585" spans="1:7" s="8" customFormat="1">
      <c r="A1585" s="13" t="str">
        <f t="shared" si="32"/>
        <v>350206.400010</v>
      </c>
      <c r="B1585" s="9">
        <v>400010</v>
      </c>
      <c r="C1585" s="10" t="s">
        <v>132</v>
      </c>
      <c r="D1585" s="35">
        <v>350206</v>
      </c>
      <c r="E1585" s="6" t="s">
        <v>332</v>
      </c>
      <c r="F1585" s="21" t="s">
        <v>5</v>
      </c>
      <c r="G1585" s="21" t="s">
        <v>25</v>
      </c>
    </row>
    <row r="1586" spans="1:7" s="8" customFormat="1">
      <c r="A1586" s="13" t="str">
        <f t="shared" si="32"/>
        <v>350206.400011</v>
      </c>
      <c r="B1586" s="9">
        <v>400011</v>
      </c>
      <c r="C1586" s="10" t="s">
        <v>133</v>
      </c>
      <c r="D1586" s="35">
        <v>350206</v>
      </c>
      <c r="E1586" s="6" t="s">
        <v>332</v>
      </c>
      <c r="F1586" s="7" t="s">
        <v>356</v>
      </c>
      <c r="G1586" s="21" t="s">
        <v>25</v>
      </c>
    </row>
    <row r="1587" spans="1:7" s="8" customFormat="1">
      <c r="A1587" s="13" t="str">
        <f t="shared" si="32"/>
        <v>350206.400012</v>
      </c>
      <c r="B1587" s="9">
        <v>400012</v>
      </c>
      <c r="C1587" s="10" t="s">
        <v>134</v>
      </c>
      <c r="D1587" s="35">
        <v>350206</v>
      </c>
      <c r="E1587" s="6" t="s">
        <v>332</v>
      </c>
      <c r="F1587" s="21" t="s">
        <v>5</v>
      </c>
      <c r="G1587" s="21" t="s">
        <v>25</v>
      </c>
    </row>
    <row r="1588" spans="1:7" s="8" customFormat="1">
      <c r="A1588" s="13" t="str">
        <f t="shared" si="32"/>
        <v>350206.400013</v>
      </c>
      <c r="B1588" s="9">
        <v>400013</v>
      </c>
      <c r="C1588" s="10" t="s">
        <v>135</v>
      </c>
      <c r="D1588" s="35">
        <v>350206</v>
      </c>
      <c r="E1588" s="6" t="s">
        <v>332</v>
      </c>
      <c r="F1588" s="21" t="s">
        <v>5</v>
      </c>
      <c r="G1588" s="21" t="s">
        <v>25</v>
      </c>
    </row>
    <row r="1589" spans="1:7" s="8" customFormat="1">
      <c r="A1589" s="13" t="str">
        <f t="shared" si="32"/>
        <v>350206.400014</v>
      </c>
      <c r="B1589" s="9">
        <v>400014</v>
      </c>
      <c r="C1589" s="10" t="s">
        <v>84</v>
      </c>
      <c r="D1589" s="35">
        <v>350206</v>
      </c>
      <c r="E1589" s="6" t="s">
        <v>332</v>
      </c>
      <c r="F1589" s="21" t="s">
        <v>5</v>
      </c>
      <c r="G1589" s="21" t="s">
        <v>25</v>
      </c>
    </row>
    <row r="1590" spans="1:7" s="8" customFormat="1">
      <c r="A1590" s="13" t="str">
        <f t="shared" si="32"/>
        <v>350206.400015</v>
      </c>
      <c r="B1590" s="9">
        <v>400015</v>
      </c>
      <c r="C1590" s="10" t="s">
        <v>85</v>
      </c>
      <c r="D1590" s="35">
        <v>350206</v>
      </c>
      <c r="E1590" s="6" t="s">
        <v>332</v>
      </c>
      <c r="F1590" s="21" t="s">
        <v>5</v>
      </c>
      <c r="G1590" s="21" t="s">
        <v>25</v>
      </c>
    </row>
    <row r="1591" spans="1:7" s="8" customFormat="1">
      <c r="A1591" s="13" t="str">
        <f t="shared" si="32"/>
        <v>350206.400016</v>
      </c>
      <c r="B1591" s="9">
        <v>400016</v>
      </c>
      <c r="C1591" s="10" t="s">
        <v>86</v>
      </c>
      <c r="D1591" s="35">
        <v>350206</v>
      </c>
      <c r="E1591" s="6" t="s">
        <v>332</v>
      </c>
      <c r="F1591" s="21" t="s">
        <v>5</v>
      </c>
      <c r="G1591" s="21" t="s">
        <v>25</v>
      </c>
    </row>
    <row r="1592" spans="1:7" s="8" customFormat="1">
      <c r="A1592" s="13" t="str">
        <f t="shared" si="32"/>
        <v>350206.400017</v>
      </c>
      <c r="B1592" s="9">
        <v>400017</v>
      </c>
      <c r="C1592" s="10" t="s">
        <v>87</v>
      </c>
      <c r="D1592" s="35">
        <v>350206</v>
      </c>
      <c r="E1592" s="6" t="s">
        <v>332</v>
      </c>
      <c r="F1592" s="21" t="s">
        <v>5</v>
      </c>
      <c r="G1592" s="21" t="s">
        <v>25</v>
      </c>
    </row>
    <row r="1593" spans="1:7" s="8" customFormat="1">
      <c r="A1593" s="13" t="str">
        <f t="shared" si="32"/>
        <v>350206.400020</v>
      </c>
      <c r="B1593" s="9">
        <v>400020</v>
      </c>
      <c r="C1593" s="10" t="s">
        <v>88</v>
      </c>
      <c r="D1593" s="35">
        <v>350206</v>
      </c>
      <c r="E1593" s="6" t="s">
        <v>332</v>
      </c>
      <c r="F1593" s="21" t="s">
        <v>5</v>
      </c>
      <c r="G1593" s="21" t="s">
        <v>25</v>
      </c>
    </row>
    <row r="1594" spans="1:7" s="8" customFormat="1">
      <c r="A1594" s="13" t="str">
        <f t="shared" si="32"/>
        <v>350206.400021</v>
      </c>
      <c r="B1594" s="9">
        <v>400021</v>
      </c>
      <c r="C1594" s="10" t="s">
        <v>89</v>
      </c>
      <c r="D1594" s="35">
        <v>350206</v>
      </c>
      <c r="E1594" s="6" t="s">
        <v>332</v>
      </c>
      <c r="F1594" s="21" t="s">
        <v>5</v>
      </c>
      <c r="G1594" s="21" t="s">
        <v>25</v>
      </c>
    </row>
    <row r="1595" spans="1:7" s="8" customFormat="1">
      <c r="A1595" s="13" t="str">
        <f t="shared" si="32"/>
        <v>350206.400022</v>
      </c>
      <c r="B1595" s="9">
        <v>400022</v>
      </c>
      <c r="C1595" s="10" t="s">
        <v>143</v>
      </c>
      <c r="D1595" s="35">
        <v>350206</v>
      </c>
      <c r="E1595" s="6" t="s">
        <v>332</v>
      </c>
      <c r="F1595" s="21" t="s">
        <v>5</v>
      </c>
      <c r="G1595" s="21" t="s">
        <v>25</v>
      </c>
    </row>
    <row r="1596" spans="1:7" s="8" customFormat="1">
      <c r="A1596" s="13" t="str">
        <f t="shared" si="32"/>
        <v>350206.400024</v>
      </c>
      <c r="B1596" s="9">
        <v>400024</v>
      </c>
      <c r="C1596" s="10" t="s">
        <v>144</v>
      </c>
      <c r="D1596" s="35">
        <v>350206</v>
      </c>
      <c r="E1596" s="6" t="s">
        <v>332</v>
      </c>
      <c r="F1596" s="21" t="s">
        <v>5</v>
      </c>
      <c r="G1596" s="21" t="s">
        <v>25</v>
      </c>
    </row>
    <row r="1597" spans="1:7" s="8" customFormat="1">
      <c r="A1597" s="13" t="str">
        <f t="shared" si="32"/>
        <v>350206.400025</v>
      </c>
      <c r="B1597" s="9">
        <v>400025</v>
      </c>
      <c r="C1597" s="10" t="s">
        <v>147</v>
      </c>
      <c r="D1597" s="35">
        <v>350206</v>
      </c>
      <c r="E1597" s="6" t="s">
        <v>332</v>
      </c>
      <c r="F1597" s="21" t="s">
        <v>5</v>
      </c>
      <c r="G1597" s="21" t="s">
        <v>25</v>
      </c>
    </row>
    <row r="1598" spans="1:7" s="8" customFormat="1">
      <c r="A1598" s="13" t="str">
        <f t="shared" si="32"/>
        <v>350206.400026</v>
      </c>
      <c r="B1598" s="9">
        <v>400026</v>
      </c>
      <c r="C1598" s="10" t="s">
        <v>148</v>
      </c>
      <c r="D1598" s="35">
        <v>350206</v>
      </c>
      <c r="E1598" s="6" t="s">
        <v>332</v>
      </c>
      <c r="F1598" s="21" t="s">
        <v>5</v>
      </c>
      <c r="G1598" s="21" t="s">
        <v>25</v>
      </c>
    </row>
    <row r="1599" spans="1:7" s="8" customFormat="1">
      <c r="A1599" s="13" t="str">
        <f t="shared" si="32"/>
        <v>350206.400027</v>
      </c>
      <c r="B1599" s="9">
        <v>400027</v>
      </c>
      <c r="C1599" s="10" t="s">
        <v>149</v>
      </c>
      <c r="D1599" s="35">
        <v>350206</v>
      </c>
      <c r="E1599" s="6" t="s">
        <v>332</v>
      </c>
      <c r="F1599" s="21" t="s">
        <v>5</v>
      </c>
      <c r="G1599" s="21" t="s">
        <v>25</v>
      </c>
    </row>
    <row r="1600" spans="1:7" s="8" customFormat="1">
      <c r="A1600" s="13" t="str">
        <f t="shared" si="32"/>
        <v>350206.400028</v>
      </c>
      <c r="B1600" s="9">
        <v>400028</v>
      </c>
      <c r="C1600" s="10" t="s">
        <v>150</v>
      </c>
      <c r="D1600" s="35">
        <v>350206</v>
      </c>
      <c r="E1600" s="6" t="s">
        <v>332</v>
      </c>
      <c r="F1600" s="21" t="s">
        <v>5</v>
      </c>
      <c r="G1600" s="21" t="s">
        <v>25</v>
      </c>
    </row>
    <row r="1601" spans="1:7" s="8" customFormat="1">
      <c r="A1601" s="13" t="str">
        <f t="shared" si="32"/>
        <v>350206.400029</v>
      </c>
      <c r="B1601" s="9">
        <v>400029</v>
      </c>
      <c r="C1601" s="10" t="s">
        <v>151</v>
      </c>
      <c r="D1601" s="35">
        <v>350206</v>
      </c>
      <c r="E1601" s="6" t="s">
        <v>332</v>
      </c>
      <c r="F1601" s="21" t="s">
        <v>5</v>
      </c>
      <c r="G1601" s="21" t="s">
        <v>25</v>
      </c>
    </row>
    <row r="1602" spans="1:7" s="8" customFormat="1">
      <c r="A1602" s="13" t="str">
        <f t="shared" si="32"/>
        <v>350206.400030</v>
      </c>
      <c r="B1602" s="9">
        <v>400030</v>
      </c>
      <c r="C1602" s="10" t="s">
        <v>152</v>
      </c>
      <c r="D1602" s="35">
        <v>350206</v>
      </c>
      <c r="E1602" s="6" t="s">
        <v>332</v>
      </c>
      <c r="F1602" s="21" t="s">
        <v>5</v>
      </c>
      <c r="G1602" s="21" t="s">
        <v>25</v>
      </c>
    </row>
    <row r="1603" spans="1:7" s="8" customFormat="1">
      <c r="A1603" s="13" t="str">
        <f t="shared" si="32"/>
        <v>350206.400175</v>
      </c>
      <c r="B1603" s="9">
        <v>400175</v>
      </c>
      <c r="C1603" s="10" t="s">
        <v>141</v>
      </c>
      <c r="D1603" s="35">
        <v>350206</v>
      </c>
      <c r="E1603" s="6" t="s">
        <v>332</v>
      </c>
      <c r="F1603" s="21" t="s">
        <v>5</v>
      </c>
      <c r="G1603" s="21" t="s">
        <v>25</v>
      </c>
    </row>
    <row r="1604" spans="1:7" s="8" customFormat="1">
      <c r="A1604" s="13" t="str">
        <f t="shared" si="32"/>
        <v>350206.400176</v>
      </c>
      <c r="B1604" s="9">
        <v>400176</v>
      </c>
      <c r="C1604" s="10" t="s">
        <v>142</v>
      </c>
      <c r="D1604" s="35">
        <v>350206</v>
      </c>
      <c r="E1604" s="6" t="s">
        <v>332</v>
      </c>
      <c r="F1604" s="21" t="s">
        <v>5</v>
      </c>
      <c r="G1604" s="21" t="s">
        <v>25</v>
      </c>
    </row>
    <row r="1605" spans="1:7" s="8" customFormat="1">
      <c r="A1605" s="13" t="str">
        <f t="shared" si="32"/>
        <v>350206.400177</v>
      </c>
      <c r="B1605" s="9">
        <v>400177</v>
      </c>
      <c r="C1605" s="10" t="s">
        <v>145</v>
      </c>
      <c r="D1605" s="35">
        <v>350206</v>
      </c>
      <c r="E1605" s="6" t="s">
        <v>332</v>
      </c>
      <c r="F1605" s="21" t="s">
        <v>5</v>
      </c>
      <c r="G1605" s="21" t="s">
        <v>25</v>
      </c>
    </row>
    <row r="1606" spans="1:7" s="8" customFormat="1">
      <c r="A1606" s="13" t="str">
        <f t="shared" si="32"/>
        <v>350206.400178</v>
      </c>
      <c r="B1606" s="9">
        <v>400178</v>
      </c>
      <c r="C1606" s="10" t="s">
        <v>153</v>
      </c>
      <c r="D1606" s="35">
        <v>350206</v>
      </c>
      <c r="E1606" s="6" t="s">
        <v>332</v>
      </c>
      <c r="F1606" s="21" t="s">
        <v>5</v>
      </c>
      <c r="G1606" s="21" t="s">
        <v>25</v>
      </c>
    </row>
    <row r="1607" spans="1:7" s="8" customFormat="1">
      <c r="A1607" s="13" t="str">
        <f t="shared" si="32"/>
        <v>350206.400179</v>
      </c>
      <c r="B1607" s="9">
        <v>400179</v>
      </c>
      <c r="C1607" s="10" t="s">
        <v>155</v>
      </c>
      <c r="D1607" s="35">
        <v>350206</v>
      </c>
      <c r="E1607" s="6" t="s">
        <v>332</v>
      </c>
      <c r="F1607" s="21" t="s">
        <v>5</v>
      </c>
      <c r="G1607" s="21" t="s">
        <v>25</v>
      </c>
    </row>
    <row r="1608" spans="1:7" s="8" customFormat="1">
      <c r="A1608" s="13" t="str">
        <f t="shared" si="32"/>
        <v>350206.400180</v>
      </c>
      <c r="B1608" s="13">
        <v>400180</v>
      </c>
      <c r="C1608" s="14" t="s">
        <v>154</v>
      </c>
      <c r="D1608" s="35">
        <v>350206</v>
      </c>
      <c r="E1608" s="6" t="s">
        <v>332</v>
      </c>
      <c r="F1608" s="21" t="s">
        <v>5</v>
      </c>
      <c r="G1608" s="21" t="s">
        <v>25</v>
      </c>
    </row>
    <row r="1609" spans="1:7" s="8" customFormat="1">
      <c r="A1609" s="13" t="str">
        <f t="shared" ref="A1609:A1672" si="33">CONCATENATE(D1609,".",B1609)</f>
        <v>350206.400202</v>
      </c>
      <c r="B1609" s="9">
        <v>400202</v>
      </c>
      <c r="C1609" s="10" t="s">
        <v>136</v>
      </c>
      <c r="D1609" s="35">
        <v>350206</v>
      </c>
      <c r="E1609" s="6" t="s">
        <v>332</v>
      </c>
      <c r="F1609" s="21" t="s">
        <v>5</v>
      </c>
      <c r="G1609" s="21" t="s">
        <v>25</v>
      </c>
    </row>
    <row r="1610" spans="1:7" s="8" customFormat="1">
      <c r="A1610" s="13" t="str">
        <f t="shared" si="33"/>
        <v>350206.400203</v>
      </c>
      <c r="B1610" s="9">
        <v>400203</v>
      </c>
      <c r="C1610" s="10" t="s">
        <v>137</v>
      </c>
      <c r="D1610" s="35">
        <v>350206</v>
      </c>
      <c r="E1610" s="6" t="s">
        <v>332</v>
      </c>
      <c r="F1610" s="21" t="s">
        <v>5</v>
      </c>
      <c r="G1610" s="21" t="s">
        <v>25</v>
      </c>
    </row>
    <row r="1611" spans="1:7" s="8" customFormat="1">
      <c r="A1611" s="13" t="str">
        <f t="shared" si="33"/>
        <v>350206.400214</v>
      </c>
      <c r="B1611" s="9">
        <v>400214</v>
      </c>
      <c r="C1611" s="10" t="s">
        <v>146</v>
      </c>
      <c r="D1611" s="35">
        <v>350206</v>
      </c>
      <c r="E1611" s="6" t="s">
        <v>332</v>
      </c>
      <c r="F1611" s="21" t="s">
        <v>5</v>
      </c>
      <c r="G1611" s="21" t="s">
        <v>25</v>
      </c>
    </row>
    <row r="1612" spans="1:7" s="8" customFormat="1">
      <c r="A1612" s="13" t="str">
        <f t="shared" si="33"/>
        <v>350206.400219</v>
      </c>
      <c r="B1612" s="9">
        <v>400219</v>
      </c>
      <c r="C1612" s="10" t="s">
        <v>138</v>
      </c>
      <c r="D1612" s="35">
        <v>350206</v>
      </c>
      <c r="E1612" s="6" t="s">
        <v>332</v>
      </c>
      <c r="F1612" s="21" t="s">
        <v>5</v>
      </c>
      <c r="G1612" s="21" t="s">
        <v>25</v>
      </c>
    </row>
    <row r="1613" spans="1:7" s="8" customFormat="1">
      <c r="A1613" s="13" t="str">
        <f t="shared" si="33"/>
        <v>350206.400220</v>
      </c>
      <c r="B1613" s="9">
        <v>400220</v>
      </c>
      <c r="C1613" s="10" t="s">
        <v>139</v>
      </c>
      <c r="D1613" s="35">
        <v>350206</v>
      </c>
      <c r="E1613" s="6" t="s">
        <v>332</v>
      </c>
      <c r="F1613" s="21" t="s">
        <v>5</v>
      </c>
      <c r="G1613" s="21" t="s">
        <v>25</v>
      </c>
    </row>
    <row r="1614" spans="1:7" s="8" customFormat="1">
      <c r="A1614" s="13" t="str">
        <f t="shared" si="33"/>
        <v>350206.400221</v>
      </c>
      <c r="B1614" s="9">
        <v>400221</v>
      </c>
      <c r="C1614" s="10" t="s">
        <v>140</v>
      </c>
      <c r="D1614" s="35">
        <v>350206</v>
      </c>
      <c r="E1614" s="6" t="s">
        <v>332</v>
      </c>
      <c r="F1614" s="21" t="s">
        <v>5</v>
      </c>
      <c r="G1614" s="21" t="s">
        <v>25</v>
      </c>
    </row>
    <row r="1615" spans="1:7" s="8" customFormat="1">
      <c r="A1615" s="13" t="str">
        <f t="shared" si="33"/>
        <v>350207.400003</v>
      </c>
      <c r="B1615" s="11">
        <v>400003</v>
      </c>
      <c r="C1615" s="12" t="s">
        <v>83</v>
      </c>
      <c r="D1615" s="35">
        <v>350207</v>
      </c>
      <c r="E1615" s="6" t="s">
        <v>333</v>
      </c>
      <c r="F1615" s="21" t="s">
        <v>5</v>
      </c>
      <c r="G1615" s="21" t="s">
        <v>25</v>
      </c>
    </row>
    <row r="1616" spans="1:7" s="8" customFormat="1">
      <c r="A1616" s="13" t="str">
        <f t="shared" si="33"/>
        <v>350207.400004</v>
      </c>
      <c r="B1616" s="9">
        <v>400004</v>
      </c>
      <c r="C1616" s="10" t="s">
        <v>128</v>
      </c>
      <c r="D1616" s="35">
        <v>350207</v>
      </c>
      <c r="E1616" s="6" t="s">
        <v>333</v>
      </c>
      <c r="F1616" s="21" t="s">
        <v>5</v>
      </c>
      <c r="G1616" s="21" t="s">
        <v>25</v>
      </c>
    </row>
    <row r="1617" spans="1:7" s="8" customFormat="1">
      <c r="A1617" s="13" t="str">
        <f t="shared" si="33"/>
        <v>350207.400005</v>
      </c>
      <c r="B1617" s="9">
        <v>400005</v>
      </c>
      <c r="C1617" s="10" t="s">
        <v>129</v>
      </c>
      <c r="D1617" s="35">
        <v>350207</v>
      </c>
      <c r="E1617" s="6" t="s">
        <v>333</v>
      </c>
      <c r="F1617" s="21" t="s">
        <v>5</v>
      </c>
      <c r="G1617" s="21" t="s">
        <v>25</v>
      </c>
    </row>
    <row r="1618" spans="1:7" s="8" customFormat="1">
      <c r="A1618" s="13" t="str">
        <f t="shared" si="33"/>
        <v>350207.400006</v>
      </c>
      <c r="B1618" s="9">
        <v>400006</v>
      </c>
      <c r="C1618" s="10" t="s">
        <v>130</v>
      </c>
      <c r="D1618" s="35">
        <v>350207</v>
      </c>
      <c r="E1618" s="6" t="s">
        <v>333</v>
      </c>
      <c r="F1618" s="21" t="s">
        <v>5</v>
      </c>
      <c r="G1618" s="21" t="s">
        <v>25</v>
      </c>
    </row>
    <row r="1619" spans="1:7" s="8" customFormat="1">
      <c r="A1619" s="13" t="str">
        <f t="shared" si="33"/>
        <v>350207.400007</v>
      </c>
      <c r="B1619" s="9">
        <v>400007</v>
      </c>
      <c r="C1619" s="10" t="s">
        <v>131</v>
      </c>
      <c r="D1619" s="35">
        <v>350207</v>
      </c>
      <c r="E1619" s="6" t="s">
        <v>333</v>
      </c>
      <c r="F1619" s="21" t="s">
        <v>5</v>
      </c>
      <c r="G1619" s="21" t="s">
        <v>25</v>
      </c>
    </row>
    <row r="1620" spans="1:7" s="8" customFormat="1">
      <c r="A1620" s="13" t="str">
        <f t="shared" si="33"/>
        <v>350207.400010</v>
      </c>
      <c r="B1620" s="9">
        <v>400010</v>
      </c>
      <c r="C1620" s="10" t="s">
        <v>132</v>
      </c>
      <c r="D1620" s="35">
        <v>350207</v>
      </c>
      <c r="E1620" s="6" t="s">
        <v>333</v>
      </c>
      <c r="F1620" s="21" t="s">
        <v>5</v>
      </c>
      <c r="G1620" s="21" t="s">
        <v>25</v>
      </c>
    </row>
    <row r="1621" spans="1:7" s="8" customFormat="1">
      <c r="A1621" s="13" t="str">
        <f t="shared" si="33"/>
        <v>350207.400011</v>
      </c>
      <c r="B1621" s="9">
        <v>400011</v>
      </c>
      <c r="C1621" s="10" t="s">
        <v>133</v>
      </c>
      <c r="D1621" s="35">
        <v>350207</v>
      </c>
      <c r="E1621" s="6" t="s">
        <v>333</v>
      </c>
      <c r="F1621" s="7" t="s">
        <v>356</v>
      </c>
      <c r="G1621" s="21" t="s">
        <v>25</v>
      </c>
    </row>
    <row r="1622" spans="1:7" s="8" customFormat="1">
      <c r="A1622" s="13" t="str">
        <f t="shared" si="33"/>
        <v>350207.400012</v>
      </c>
      <c r="B1622" s="9">
        <v>400012</v>
      </c>
      <c r="C1622" s="10" t="s">
        <v>134</v>
      </c>
      <c r="D1622" s="35">
        <v>350207</v>
      </c>
      <c r="E1622" s="6" t="s">
        <v>333</v>
      </c>
      <c r="F1622" s="21" t="s">
        <v>5</v>
      </c>
      <c r="G1622" s="21" t="s">
        <v>25</v>
      </c>
    </row>
    <row r="1623" spans="1:7" s="8" customFormat="1">
      <c r="A1623" s="13" t="str">
        <f t="shared" si="33"/>
        <v>350207.400013</v>
      </c>
      <c r="B1623" s="9">
        <v>400013</v>
      </c>
      <c r="C1623" s="10" t="s">
        <v>135</v>
      </c>
      <c r="D1623" s="35">
        <v>350207</v>
      </c>
      <c r="E1623" s="6" t="s">
        <v>333</v>
      </c>
      <c r="F1623" s="21" t="s">
        <v>5</v>
      </c>
      <c r="G1623" s="21" t="s">
        <v>25</v>
      </c>
    </row>
    <row r="1624" spans="1:7" s="8" customFormat="1">
      <c r="A1624" s="13" t="str">
        <f t="shared" si="33"/>
        <v>350207.400014</v>
      </c>
      <c r="B1624" s="9">
        <v>400014</v>
      </c>
      <c r="C1624" s="10" t="s">
        <v>84</v>
      </c>
      <c r="D1624" s="35">
        <v>350207</v>
      </c>
      <c r="E1624" s="6" t="s">
        <v>333</v>
      </c>
      <c r="F1624" s="21" t="s">
        <v>5</v>
      </c>
      <c r="G1624" s="21" t="s">
        <v>25</v>
      </c>
    </row>
    <row r="1625" spans="1:7" s="8" customFormat="1">
      <c r="A1625" s="13" t="str">
        <f t="shared" si="33"/>
        <v>350207.400015</v>
      </c>
      <c r="B1625" s="9">
        <v>400015</v>
      </c>
      <c r="C1625" s="10" t="s">
        <v>85</v>
      </c>
      <c r="D1625" s="35">
        <v>350207</v>
      </c>
      <c r="E1625" s="6" t="s">
        <v>333</v>
      </c>
      <c r="F1625" s="21" t="s">
        <v>5</v>
      </c>
      <c r="G1625" s="21" t="s">
        <v>25</v>
      </c>
    </row>
    <row r="1626" spans="1:7" s="8" customFormat="1">
      <c r="A1626" s="13" t="str">
        <f t="shared" si="33"/>
        <v>350207.400016</v>
      </c>
      <c r="B1626" s="9">
        <v>400016</v>
      </c>
      <c r="C1626" s="10" t="s">
        <v>86</v>
      </c>
      <c r="D1626" s="35">
        <v>350207</v>
      </c>
      <c r="E1626" s="6" t="s">
        <v>333</v>
      </c>
      <c r="F1626" s="21" t="s">
        <v>5</v>
      </c>
      <c r="G1626" s="21" t="s">
        <v>25</v>
      </c>
    </row>
    <row r="1627" spans="1:7" s="8" customFormat="1">
      <c r="A1627" s="13" t="str">
        <f t="shared" si="33"/>
        <v>350207.400017</v>
      </c>
      <c r="B1627" s="9">
        <v>400017</v>
      </c>
      <c r="C1627" s="10" t="s">
        <v>87</v>
      </c>
      <c r="D1627" s="35">
        <v>350207</v>
      </c>
      <c r="E1627" s="6" t="s">
        <v>333</v>
      </c>
      <c r="F1627" s="21" t="s">
        <v>5</v>
      </c>
      <c r="G1627" s="21" t="s">
        <v>25</v>
      </c>
    </row>
    <row r="1628" spans="1:7" s="8" customFormat="1">
      <c r="A1628" s="13" t="str">
        <f t="shared" si="33"/>
        <v>350207.400020</v>
      </c>
      <c r="B1628" s="9">
        <v>400020</v>
      </c>
      <c r="C1628" s="10" t="s">
        <v>88</v>
      </c>
      <c r="D1628" s="35">
        <v>350207</v>
      </c>
      <c r="E1628" s="6" t="s">
        <v>333</v>
      </c>
      <c r="F1628" s="21" t="s">
        <v>5</v>
      </c>
      <c r="G1628" s="21" t="s">
        <v>25</v>
      </c>
    </row>
    <row r="1629" spans="1:7" s="8" customFormat="1">
      <c r="A1629" s="13" t="str">
        <f t="shared" si="33"/>
        <v>350207.400021</v>
      </c>
      <c r="B1629" s="9">
        <v>400021</v>
      </c>
      <c r="C1629" s="10" t="s">
        <v>89</v>
      </c>
      <c r="D1629" s="35">
        <v>350207</v>
      </c>
      <c r="E1629" s="6" t="s">
        <v>333</v>
      </c>
      <c r="F1629" s="21" t="s">
        <v>5</v>
      </c>
      <c r="G1629" s="21" t="s">
        <v>25</v>
      </c>
    </row>
    <row r="1630" spans="1:7" s="8" customFormat="1">
      <c r="A1630" s="13" t="str">
        <f t="shared" si="33"/>
        <v>350207.400022</v>
      </c>
      <c r="B1630" s="9">
        <v>400022</v>
      </c>
      <c r="C1630" s="10" t="s">
        <v>143</v>
      </c>
      <c r="D1630" s="35">
        <v>350207</v>
      </c>
      <c r="E1630" s="6" t="s">
        <v>333</v>
      </c>
      <c r="F1630" s="21" t="s">
        <v>5</v>
      </c>
      <c r="G1630" s="21" t="s">
        <v>25</v>
      </c>
    </row>
    <row r="1631" spans="1:7" s="8" customFormat="1">
      <c r="A1631" s="13" t="str">
        <f t="shared" si="33"/>
        <v>350207.400024</v>
      </c>
      <c r="B1631" s="9">
        <v>400024</v>
      </c>
      <c r="C1631" s="10" t="s">
        <v>144</v>
      </c>
      <c r="D1631" s="35">
        <v>350207</v>
      </c>
      <c r="E1631" s="6" t="s">
        <v>333</v>
      </c>
      <c r="F1631" s="21" t="s">
        <v>5</v>
      </c>
      <c r="G1631" s="21" t="s">
        <v>25</v>
      </c>
    </row>
    <row r="1632" spans="1:7" s="8" customFormat="1">
      <c r="A1632" s="13" t="str">
        <f t="shared" si="33"/>
        <v>350207.400025</v>
      </c>
      <c r="B1632" s="9">
        <v>400025</v>
      </c>
      <c r="C1632" s="10" t="s">
        <v>147</v>
      </c>
      <c r="D1632" s="35">
        <v>350207</v>
      </c>
      <c r="E1632" s="6" t="s">
        <v>333</v>
      </c>
      <c r="F1632" s="21" t="s">
        <v>5</v>
      </c>
      <c r="G1632" s="21" t="s">
        <v>25</v>
      </c>
    </row>
    <row r="1633" spans="1:7" s="8" customFormat="1">
      <c r="A1633" s="13" t="str">
        <f t="shared" si="33"/>
        <v>350207.400026</v>
      </c>
      <c r="B1633" s="9">
        <v>400026</v>
      </c>
      <c r="C1633" s="10" t="s">
        <v>148</v>
      </c>
      <c r="D1633" s="35">
        <v>350207</v>
      </c>
      <c r="E1633" s="6" t="s">
        <v>333</v>
      </c>
      <c r="F1633" s="21" t="s">
        <v>5</v>
      </c>
      <c r="G1633" s="21" t="s">
        <v>25</v>
      </c>
    </row>
    <row r="1634" spans="1:7" s="8" customFormat="1">
      <c r="A1634" s="13" t="str">
        <f t="shared" si="33"/>
        <v>350207.400027</v>
      </c>
      <c r="B1634" s="9">
        <v>400027</v>
      </c>
      <c r="C1634" s="10" t="s">
        <v>149</v>
      </c>
      <c r="D1634" s="35">
        <v>350207</v>
      </c>
      <c r="E1634" s="6" t="s">
        <v>333</v>
      </c>
      <c r="F1634" s="21" t="s">
        <v>5</v>
      </c>
      <c r="G1634" s="21" t="s">
        <v>25</v>
      </c>
    </row>
    <row r="1635" spans="1:7" s="8" customFormat="1">
      <c r="A1635" s="13" t="str">
        <f t="shared" si="33"/>
        <v>350207.400028</v>
      </c>
      <c r="B1635" s="9">
        <v>400028</v>
      </c>
      <c r="C1635" s="10" t="s">
        <v>150</v>
      </c>
      <c r="D1635" s="35">
        <v>350207</v>
      </c>
      <c r="E1635" s="6" t="s">
        <v>333</v>
      </c>
      <c r="F1635" s="21" t="s">
        <v>5</v>
      </c>
      <c r="G1635" s="21" t="s">
        <v>25</v>
      </c>
    </row>
    <row r="1636" spans="1:7" s="8" customFormat="1">
      <c r="A1636" s="13" t="str">
        <f t="shared" si="33"/>
        <v>350207.400029</v>
      </c>
      <c r="B1636" s="9">
        <v>400029</v>
      </c>
      <c r="C1636" s="10" t="s">
        <v>151</v>
      </c>
      <c r="D1636" s="35">
        <v>350207</v>
      </c>
      <c r="E1636" s="6" t="s">
        <v>333</v>
      </c>
      <c r="F1636" s="21" t="s">
        <v>5</v>
      </c>
      <c r="G1636" s="21" t="s">
        <v>25</v>
      </c>
    </row>
    <row r="1637" spans="1:7" s="8" customFormat="1">
      <c r="A1637" s="13" t="str">
        <f t="shared" si="33"/>
        <v>350207.400030</v>
      </c>
      <c r="B1637" s="9">
        <v>400030</v>
      </c>
      <c r="C1637" s="10" t="s">
        <v>152</v>
      </c>
      <c r="D1637" s="35">
        <v>350207</v>
      </c>
      <c r="E1637" s="6" t="s">
        <v>333</v>
      </c>
      <c r="F1637" s="21" t="s">
        <v>5</v>
      </c>
      <c r="G1637" s="21" t="s">
        <v>25</v>
      </c>
    </row>
    <row r="1638" spans="1:7" s="8" customFormat="1">
      <c r="A1638" s="13" t="str">
        <f t="shared" si="33"/>
        <v>350207.400175</v>
      </c>
      <c r="B1638" s="9">
        <v>400175</v>
      </c>
      <c r="C1638" s="10" t="s">
        <v>141</v>
      </c>
      <c r="D1638" s="35">
        <v>350207</v>
      </c>
      <c r="E1638" s="6" t="s">
        <v>333</v>
      </c>
      <c r="F1638" s="21" t="s">
        <v>5</v>
      </c>
      <c r="G1638" s="21" t="s">
        <v>25</v>
      </c>
    </row>
    <row r="1639" spans="1:7" s="8" customFormat="1">
      <c r="A1639" s="13" t="str">
        <f t="shared" si="33"/>
        <v>350207.400176</v>
      </c>
      <c r="B1639" s="9">
        <v>400176</v>
      </c>
      <c r="C1639" s="10" t="s">
        <v>142</v>
      </c>
      <c r="D1639" s="35">
        <v>350207</v>
      </c>
      <c r="E1639" s="6" t="s">
        <v>333</v>
      </c>
      <c r="F1639" s="21" t="s">
        <v>5</v>
      </c>
      <c r="G1639" s="21" t="s">
        <v>25</v>
      </c>
    </row>
    <row r="1640" spans="1:7" s="8" customFormat="1">
      <c r="A1640" s="13" t="str">
        <f t="shared" si="33"/>
        <v>350207.400177</v>
      </c>
      <c r="B1640" s="9">
        <v>400177</v>
      </c>
      <c r="C1640" s="10" t="s">
        <v>145</v>
      </c>
      <c r="D1640" s="35">
        <v>350207</v>
      </c>
      <c r="E1640" s="6" t="s">
        <v>333</v>
      </c>
      <c r="F1640" s="21" t="s">
        <v>5</v>
      </c>
      <c r="G1640" s="21" t="s">
        <v>25</v>
      </c>
    </row>
    <row r="1641" spans="1:7" s="8" customFormat="1">
      <c r="A1641" s="13" t="str">
        <f t="shared" si="33"/>
        <v>350207.400178</v>
      </c>
      <c r="B1641" s="9">
        <v>400178</v>
      </c>
      <c r="C1641" s="10" t="s">
        <v>153</v>
      </c>
      <c r="D1641" s="35">
        <v>350207</v>
      </c>
      <c r="E1641" s="6" t="s">
        <v>333</v>
      </c>
      <c r="F1641" s="21" t="s">
        <v>5</v>
      </c>
      <c r="G1641" s="21" t="s">
        <v>25</v>
      </c>
    </row>
    <row r="1642" spans="1:7" s="8" customFormat="1">
      <c r="A1642" s="13" t="str">
        <f t="shared" si="33"/>
        <v>350207.400179</v>
      </c>
      <c r="B1642" s="9">
        <v>400179</v>
      </c>
      <c r="C1642" s="10" t="s">
        <v>155</v>
      </c>
      <c r="D1642" s="35">
        <v>350207</v>
      </c>
      <c r="E1642" s="6" t="s">
        <v>333</v>
      </c>
      <c r="F1642" s="21" t="s">
        <v>5</v>
      </c>
      <c r="G1642" s="21" t="s">
        <v>25</v>
      </c>
    </row>
    <row r="1643" spans="1:7" s="8" customFormat="1">
      <c r="A1643" s="13" t="str">
        <f t="shared" si="33"/>
        <v>350207.400180</v>
      </c>
      <c r="B1643" s="13">
        <v>400180</v>
      </c>
      <c r="C1643" s="14" t="s">
        <v>154</v>
      </c>
      <c r="D1643" s="35">
        <v>350207</v>
      </c>
      <c r="E1643" s="6" t="s">
        <v>333</v>
      </c>
      <c r="F1643" s="21" t="s">
        <v>5</v>
      </c>
      <c r="G1643" s="21" t="s">
        <v>25</v>
      </c>
    </row>
    <row r="1644" spans="1:7" s="8" customFormat="1">
      <c r="A1644" s="13" t="str">
        <f t="shared" si="33"/>
        <v>350207.400202</v>
      </c>
      <c r="B1644" s="9">
        <v>400202</v>
      </c>
      <c r="C1644" s="10" t="s">
        <v>136</v>
      </c>
      <c r="D1644" s="35">
        <v>350207</v>
      </c>
      <c r="E1644" s="6" t="s">
        <v>333</v>
      </c>
      <c r="F1644" s="21" t="s">
        <v>5</v>
      </c>
      <c r="G1644" s="21" t="s">
        <v>25</v>
      </c>
    </row>
    <row r="1645" spans="1:7" s="8" customFormat="1">
      <c r="A1645" s="13" t="str">
        <f t="shared" si="33"/>
        <v>350207.400203</v>
      </c>
      <c r="B1645" s="9">
        <v>400203</v>
      </c>
      <c r="C1645" s="10" t="s">
        <v>137</v>
      </c>
      <c r="D1645" s="35">
        <v>350207</v>
      </c>
      <c r="E1645" s="6" t="s">
        <v>333</v>
      </c>
      <c r="F1645" s="21" t="s">
        <v>5</v>
      </c>
      <c r="G1645" s="21" t="s">
        <v>25</v>
      </c>
    </row>
    <row r="1646" spans="1:7" s="8" customFormat="1">
      <c r="A1646" s="13" t="str">
        <f t="shared" si="33"/>
        <v>350207.400214</v>
      </c>
      <c r="B1646" s="9">
        <v>400214</v>
      </c>
      <c r="C1646" s="10" t="s">
        <v>146</v>
      </c>
      <c r="D1646" s="35">
        <v>350207</v>
      </c>
      <c r="E1646" s="6" t="s">
        <v>333</v>
      </c>
      <c r="F1646" s="21" t="s">
        <v>5</v>
      </c>
      <c r="G1646" s="21" t="s">
        <v>25</v>
      </c>
    </row>
    <row r="1647" spans="1:7" s="8" customFormat="1">
      <c r="A1647" s="13" t="str">
        <f t="shared" si="33"/>
        <v>350207.400219</v>
      </c>
      <c r="B1647" s="9">
        <v>400219</v>
      </c>
      <c r="C1647" s="10" t="s">
        <v>138</v>
      </c>
      <c r="D1647" s="35">
        <v>350207</v>
      </c>
      <c r="E1647" s="6" t="s">
        <v>333</v>
      </c>
      <c r="F1647" s="21" t="s">
        <v>5</v>
      </c>
      <c r="G1647" s="21" t="s">
        <v>25</v>
      </c>
    </row>
    <row r="1648" spans="1:7" s="8" customFormat="1">
      <c r="A1648" s="13" t="str">
        <f t="shared" si="33"/>
        <v>350207.400220</v>
      </c>
      <c r="B1648" s="9">
        <v>400220</v>
      </c>
      <c r="C1648" s="10" t="s">
        <v>139</v>
      </c>
      <c r="D1648" s="35">
        <v>350207</v>
      </c>
      <c r="E1648" s="6" t="s">
        <v>333</v>
      </c>
      <c r="F1648" s="21" t="s">
        <v>5</v>
      </c>
      <c r="G1648" s="21" t="s">
        <v>25</v>
      </c>
    </row>
    <row r="1649" spans="1:7" s="8" customFormat="1">
      <c r="A1649" s="13" t="str">
        <f t="shared" si="33"/>
        <v>350207.400221</v>
      </c>
      <c r="B1649" s="9">
        <v>400221</v>
      </c>
      <c r="C1649" s="10" t="s">
        <v>140</v>
      </c>
      <c r="D1649" s="35">
        <v>350207</v>
      </c>
      <c r="E1649" s="6" t="s">
        <v>333</v>
      </c>
      <c r="F1649" s="21" t="s">
        <v>5</v>
      </c>
      <c r="G1649" s="21" t="s">
        <v>25</v>
      </c>
    </row>
    <row r="1650" spans="1:7" s="8" customFormat="1">
      <c r="A1650" s="13" t="str">
        <f t="shared" si="33"/>
        <v>350208.400003</v>
      </c>
      <c r="B1650" s="11">
        <v>400003</v>
      </c>
      <c r="C1650" s="12" t="s">
        <v>83</v>
      </c>
      <c r="D1650" s="35">
        <v>350208</v>
      </c>
      <c r="E1650" s="6" t="s">
        <v>334</v>
      </c>
      <c r="F1650" s="21" t="s">
        <v>5</v>
      </c>
      <c r="G1650" s="21" t="s">
        <v>25</v>
      </c>
    </row>
    <row r="1651" spans="1:7" s="8" customFormat="1">
      <c r="A1651" s="13" t="str">
        <f t="shared" si="33"/>
        <v>350208.400004</v>
      </c>
      <c r="B1651" s="9">
        <v>400004</v>
      </c>
      <c r="C1651" s="10" t="s">
        <v>128</v>
      </c>
      <c r="D1651" s="35">
        <v>350208</v>
      </c>
      <c r="E1651" s="6" t="s">
        <v>334</v>
      </c>
      <c r="F1651" s="21" t="s">
        <v>5</v>
      </c>
      <c r="G1651" s="21" t="s">
        <v>25</v>
      </c>
    </row>
    <row r="1652" spans="1:7" s="8" customFormat="1">
      <c r="A1652" s="13" t="str">
        <f t="shared" si="33"/>
        <v>350208.400005</v>
      </c>
      <c r="B1652" s="9">
        <v>400005</v>
      </c>
      <c r="C1652" s="10" t="s">
        <v>129</v>
      </c>
      <c r="D1652" s="35">
        <v>350208</v>
      </c>
      <c r="E1652" s="6" t="s">
        <v>334</v>
      </c>
      <c r="F1652" s="21" t="s">
        <v>5</v>
      </c>
      <c r="G1652" s="21" t="s">
        <v>25</v>
      </c>
    </row>
    <row r="1653" spans="1:7" s="8" customFormat="1">
      <c r="A1653" s="13" t="str">
        <f t="shared" si="33"/>
        <v>350208.400006</v>
      </c>
      <c r="B1653" s="9">
        <v>400006</v>
      </c>
      <c r="C1653" s="10" t="s">
        <v>130</v>
      </c>
      <c r="D1653" s="35">
        <v>350208</v>
      </c>
      <c r="E1653" s="6" t="s">
        <v>334</v>
      </c>
      <c r="F1653" s="21" t="s">
        <v>5</v>
      </c>
      <c r="G1653" s="21" t="s">
        <v>25</v>
      </c>
    </row>
    <row r="1654" spans="1:7" s="8" customFormat="1">
      <c r="A1654" s="13" t="str">
        <f t="shared" si="33"/>
        <v>350208.400007</v>
      </c>
      <c r="B1654" s="9">
        <v>400007</v>
      </c>
      <c r="C1654" s="10" t="s">
        <v>131</v>
      </c>
      <c r="D1654" s="35">
        <v>350208</v>
      </c>
      <c r="E1654" s="6" t="s">
        <v>334</v>
      </c>
      <c r="F1654" s="21" t="s">
        <v>5</v>
      </c>
      <c r="G1654" s="21" t="s">
        <v>25</v>
      </c>
    </row>
    <row r="1655" spans="1:7" s="8" customFormat="1">
      <c r="A1655" s="13" t="str">
        <f t="shared" si="33"/>
        <v>350208.400010</v>
      </c>
      <c r="B1655" s="9">
        <v>400010</v>
      </c>
      <c r="C1655" s="10" t="s">
        <v>132</v>
      </c>
      <c r="D1655" s="35">
        <v>350208</v>
      </c>
      <c r="E1655" s="6" t="s">
        <v>334</v>
      </c>
      <c r="F1655" s="21" t="s">
        <v>5</v>
      </c>
      <c r="G1655" s="21" t="s">
        <v>25</v>
      </c>
    </row>
    <row r="1656" spans="1:7" s="8" customFormat="1">
      <c r="A1656" s="13" t="str">
        <f t="shared" si="33"/>
        <v>350208.400011</v>
      </c>
      <c r="B1656" s="9">
        <v>400011</v>
      </c>
      <c r="C1656" s="10" t="s">
        <v>133</v>
      </c>
      <c r="D1656" s="35">
        <v>350208</v>
      </c>
      <c r="E1656" s="6" t="s">
        <v>334</v>
      </c>
      <c r="F1656" s="7" t="s">
        <v>356</v>
      </c>
      <c r="G1656" s="21" t="s">
        <v>25</v>
      </c>
    </row>
    <row r="1657" spans="1:7" s="8" customFormat="1">
      <c r="A1657" s="13" t="str">
        <f t="shared" si="33"/>
        <v>350208.400012</v>
      </c>
      <c r="B1657" s="9">
        <v>400012</v>
      </c>
      <c r="C1657" s="10" t="s">
        <v>134</v>
      </c>
      <c r="D1657" s="35">
        <v>350208</v>
      </c>
      <c r="E1657" s="6" t="s">
        <v>334</v>
      </c>
      <c r="F1657" s="21" t="s">
        <v>5</v>
      </c>
      <c r="G1657" s="21" t="s">
        <v>25</v>
      </c>
    </row>
    <row r="1658" spans="1:7" s="8" customFormat="1">
      <c r="A1658" s="13" t="str">
        <f t="shared" si="33"/>
        <v>350208.400013</v>
      </c>
      <c r="B1658" s="9">
        <v>400013</v>
      </c>
      <c r="C1658" s="10" t="s">
        <v>135</v>
      </c>
      <c r="D1658" s="35">
        <v>350208</v>
      </c>
      <c r="E1658" s="6" t="s">
        <v>334</v>
      </c>
      <c r="F1658" s="21" t="s">
        <v>5</v>
      </c>
      <c r="G1658" s="21" t="s">
        <v>25</v>
      </c>
    </row>
    <row r="1659" spans="1:7" s="8" customFormat="1">
      <c r="A1659" s="13" t="str">
        <f t="shared" si="33"/>
        <v>350208.400014</v>
      </c>
      <c r="B1659" s="9">
        <v>400014</v>
      </c>
      <c r="C1659" s="10" t="s">
        <v>84</v>
      </c>
      <c r="D1659" s="35">
        <v>350208</v>
      </c>
      <c r="E1659" s="6" t="s">
        <v>334</v>
      </c>
      <c r="F1659" s="21" t="s">
        <v>5</v>
      </c>
      <c r="G1659" s="21" t="s">
        <v>25</v>
      </c>
    </row>
    <row r="1660" spans="1:7" s="8" customFormat="1">
      <c r="A1660" s="13" t="str">
        <f t="shared" si="33"/>
        <v>350208.400015</v>
      </c>
      <c r="B1660" s="9">
        <v>400015</v>
      </c>
      <c r="C1660" s="10" t="s">
        <v>85</v>
      </c>
      <c r="D1660" s="35">
        <v>350208</v>
      </c>
      <c r="E1660" s="6" t="s">
        <v>334</v>
      </c>
      <c r="F1660" s="21" t="s">
        <v>5</v>
      </c>
      <c r="G1660" s="21" t="s">
        <v>25</v>
      </c>
    </row>
    <row r="1661" spans="1:7" s="8" customFormat="1">
      <c r="A1661" s="13" t="str">
        <f t="shared" si="33"/>
        <v>350208.400016</v>
      </c>
      <c r="B1661" s="9">
        <v>400016</v>
      </c>
      <c r="C1661" s="10" t="s">
        <v>86</v>
      </c>
      <c r="D1661" s="35">
        <v>350208</v>
      </c>
      <c r="E1661" s="6" t="s">
        <v>334</v>
      </c>
      <c r="F1661" s="21" t="s">
        <v>5</v>
      </c>
      <c r="G1661" s="21" t="s">
        <v>25</v>
      </c>
    </row>
    <row r="1662" spans="1:7" s="8" customFormat="1">
      <c r="A1662" s="13" t="str">
        <f t="shared" si="33"/>
        <v>350208.400017</v>
      </c>
      <c r="B1662" s="9">
        <v>400017</v>
      </c>
      <c r="C1662" s="10" t="s">
        <v>87</v>
      </c>
      <c r="D1662" s="35">
        <v>350208</v>
      </c>
      <c r="E1662" s="6" t="s">
        <v>334</v>
      </c>
      <c r="F1662" s="21" t="s">
        <v>5</v>
      </c>
      <c r="G1662" s="21" t="s">
        <v>25</v>
      </c>
    </row>
    <row r="1663" spans="1:7" s="8" customFormat="1">
      <c r="A1663" s="13" t="str">
        <f t="shared" si="33"/>
        <v>350208.400020</v>
      </c>
      <c r="B1663" s="9">
        <v>400020</v>
      </c>
      <c r="C1663" s="10" t="s">
        <v>88</v>
      </c>
      <c r="D1663" s="35">
        <v>350208</v>
      </c>
      <c r="E1663" s="6" t="s">
        <v>334</v>
      </c>
      <c r="F1663" s="21" t="s">
        <v>5</v>
      </c>
      <c r="G1663" s="21" t="s">
        <v>25</v>
      </c>
    </row>
    <row r="1664" spans="1:7" s="8" customFormat="1">
      <c r="A1664" s="13" t="str">
        <f t="shared" si="33"/>
        <v>350208.400021</v>
      </c>
      <c r="B1664" s="9">
        <v>400021</v>
      </c>
      <c r="C1664" s="10" t="s">
        <v>89</v>
      </c>
      <c r="D1664" s="35">
        <v>350208</v>
      </c>
      <c r="E1664" s="6" t="s">
        <v>334</v>
      </c>
      <c r="F1664" s="21" t="s">
        <v>5</v>
      </c>
      <c r="G1664" s="21" t="s">
        <v>25</v>
      </c>
    </row>
    <row r="1665" spans="1:7" s="8" customFormat="1">
      <c r="A1665" s="13" t="str">
        <f t="shared" si="33"/>
        <v>350208.400022</v>
      </c>
      <c r="B1665" s="9">
        <v>400022</v>
      </c>
      <c r="C1665" s="10" t="s">
        <v>143</v>
      </c>
      <c r="D1665" s="35">
        <v>350208</v>
      </c>
      <c r="E1665" s="6" t="s">
        <v>334</v>
      </c>
      <c r="F1665" s="21" t="s">
        <v>5</v>
      </c>
      <c r="G1665" s="21" t="s">
        <v>25</v>
      </c>
    </row>
    <row r="1666" spans="1:7" s="8" customFormat="1">
      <c r="A1666" s="13" t="str">
        <f t="shared" si="33"/>
        <v>350208.400024</v>
      </c>
      <c r="B1666" s="9">
        <v>400024</v>
      </c>
      <c r="C1666" s="10" t="s">
        <v>144</v>
      </c>
      <c r="D1666" s="35">
        <v>350208</v>
      </c>
      <c r="E1666" s="6" t="s">
        <v>334</v>
      </c>
      <c r="F1666" s="21" t="s">
        <v>5</v>
      </c>
      <c r="G1666" s="21" t="s">
        <v>25</v>
      </c>
    </row>
    <row r="1667" spans="1:7" s="8" customFormat="1">
      <c r="A1667" s="13" t="str">
        <f t="shared" si="33"/>
        <v>350208.400025</v>
      </c>
      <c r="B1667" s="9">
        <v>400025</v>
      </c>
      <c r="C1667" s="10" t="s">
        <v>147</v>
      </c>
      <c r="D1667" s="35">
        <v>350208</v>
      </c>
      <c r="E1667" s="6" t="s">
        <v>334</v>
      </c>
      <c r="F1667" s="21" t="s">
        <v>5</v>
      </c>
      <c r="G1667" s="21" t="s">
        <v>25</v>
      </c>
    </row>
    <row r="1668" spans="1:7" s="8" customFormat="1">
      <c r="A1668" s="13" t="str">
        <f t="shared" si="33"/>
        <v>350208.400026</v>
      </c>
      <c r="B1668" s="9">
        <v>400026</v>
      </c>
      <c r="C1668" s="10" t="s">
        <v>148</v>
      </c>
      <c r="D1668" s="35">
        <v>350208</v>
      </c>
      <c r="E1668" s="6" t="s">
        <v>334</v>
      </c>
      <c r="F1668" s="21" t="s">
        <v>5</v>
      </c>
      <c r="G1668" s="21" t="s">
        <v>25</v>
      </c>
    </row>
    <row r="1669" spans="1:7" s="8" customFormat="1">
      <c r="A1669" s="13" t="str">
        <f t="shared" si="33"/>
        <v>350208.400027</v>
      </c>
      <c r="B1669" s="9">
        <v>400027</v>
      </c>
      <c r="C1669" s="10" t="s">
        <v>149</v>
      </c>
      <c r="D1669" s="35">
        <v>350208</v>
      </c>
      <c r="E1669" s="6" t="s">
        <v>334</v>
      </c>
      <c r="F1669" s="21" t="s">
        <v>5</v>
      </c>
      <c r="G1669" s="21" t="s">
        <v>25</v>
      </c>
    </row>
    <row r="1670" spans="1:7" s="8" customFormat="1">
      <c r="A1670" s="13" t="str">
        <f t="shared" si="33"/>
        <v>350208.400028</v>
      </c>
      <c r="B1670" s="9">
        <v>400028</v>
      </c>
      <c r="C1670" s="10" t="s">
        <v>150</v>
      </c>
      <c r="D1670" s="35">
        <v>350208</v>
      </c>
      <c r="E1670" s="6" t="s">
        <v>334</v>
      </c>
      <c r="F1670" s="21" t="s">
        <v>5</v>
      </c>
      <c r="G1670" s="21" t="s">
        <v>25</v>
      </c>
    </row>
    <row r="1671" spans="1:7" s="8" customFormat="1">
      <c r="A1671" s="13" t="str">
        <f t="shared" si="33"/>
        <v>350208.400029</v>
      </c>
      <c r="B1671" s="9">
        <v>400029</v>
      </c>
      <c r="C1671" s="10" t="s">
        <v>151</v>
      </c>
      <c r="D1671" s="35">
        <v>350208</v>
      </c>
      <c r="E1671" s="6" t="s">
        <v>334</v>
      </c>
      <c r="F1671" s="21" t="s">
        <v>5</v>
      </c>
      <c r="G1671" s="21" t="s">
        <v>25</v>
      </c>
    </row>
    <row r="1672" spans="1:7" s="8" customFormat="1">
      <c r="A1672" s="13" t="str">
        <f t="shared" si="33"/>
        <v>350208.400030</v>
      </c>
      <c r="B1672" s="9">
        <v>400030</v>
      </c>
      <c r="C1672" s="10" t="s">
        <v>152</v>
      </c>
      <c r="D1672" s="35">
        <v>350208</v>
      </c>
      <c r="E1672" s="6" t="s">
        <v>334</v>
      </c>
      <c r="F1672" s="21" t="s">
        <v>5</v>
      </c>
      <c r="G1672" s="21" t="s">
        <v>25</v>
      </c>
    </row>
    <row r="1673" spans="1:7" s="8" customFormat="1">
      <c r="A1673" s="13" t="str">
        <f t="shared" ref="A1673:A1736" si="34">CONCATENATE(D1673,".",B1673)</f>
        <v>350208.400175</v>
      </c>
      <c r="B1673" s="9">
        <v>400175</v>
      </c>
      <c r="C1673" s="10" t="s">
        <v>141</v>
      </c>
      <c r="D1673" s="35">
        <v>350208</v>
      </c>
      <c r="E1673" s="6" t="s">
        <v>334</v>
      </c>
      <c r="F1673" s="21" t="s">
        <v>5</v>
      </c>
      <c r="G1673" s="21" t="s">
        <v>25</v>
      </c>
    </row>
    <row r="1674" spans="1:7" s="8" customFormat="1">
      <c r="A1674" s="13" t="str">
        <f t="shared" si="34"/>
        <v>350208.400176</v>
      </c>
      <c r="B1674" s="9">
        <v>400176</v>
      </c>
      <c r="C1674" s="10" t="s">
        <v>142</v>
      </c>
      <c r="D1674" s="35">
        <v>350208</v>
      </c>
      <c r="E1674" s="6" t="s">
        <v>334</v>
      </c>
      <c r="F1674" s="21" t="s">
        <v>5</v>
      </c>
      <c r="G1674" s="21" t="s">
        <v>25</v>
      </c>
    </row>
    <row r="1675" spans="1:7" s="8" customFormat="1">
      <c r="A1675" s="13" t="str">
        <f t="shared" si="34"/>
        <v>350208.400177</v>
      </c>
      <c r="B1675" s="9">
        <v>400177</v>
      </c>
      <c r="C1675" s="10" t="s">
        <v>145</v>
      </c>
      <c r="D1675" s="35">
        <v>350208</v>
      </c>
      <c r="E1675" s="6" t="s">
        <v>334</v>
      </c>
      <c r="F1675" s="21" t="s">
        <v>5</v>
      </c>
      <c r="G1675" s="21" t="s">
        <v>25</v>
      </c>
    </row>
    <row r="1676" spans="1:7" s="8" customFormat="1">
      <c r="A1676" s="13" t="str">
        <f t="shared" si="34"/>
        <v>350208.400178</v>
      </c>
      <c r="B1676" s="9">
        <v>400178</v>
      </c>
      <c r="C1676" s="10" t="s">
        <v>153</v>
      </c>
      <c r="D1676" s="35">
        <v>350208</v>
      </c>
      <c r="E1676" s="6" t="s">
        <v>334</v>
      </c>
      <c r="F1676" s="21" t="s">
        <v>5</v>
      </c>
      <c r="G1676" s="21" t="s">
        <v>25</v>
      </c>
    </row>
    <row r="1677" spans="1:7" s="8" customFormat="1">
      <c r="A1677" s="13" t="str">
        <f t="shared" si="34"/>
        <v>350208.400179</v>
      </c>
      <c r="B1677" s="9">
        <v>400179</v>
      </c>
      <c r="C1677" s="10" t="s">
        <v>155</v>
      </c>
      <c r="D1677" s="35">
        <v>350208</v>
      </c>
      <c r="E1677" s="6" t="s">
        <v>334</v>
      </c>
      <c r="F1677" s="21" t="s">
        <v>5</v>
      </c>
      <c r="G1677" s="21" t="s">
        <v>25</v>
      </c>
    </row>
    <row r="1678" spans="1:7" s="8" customFormat="1">
      <c r="A1678" s="13" t="str">
        <f t="shared" si="34"/>
        <v>350208.400180</v>
      </c>
      <c r="B1678" s="13">
        <v>400180</v>
      </c>
      <c r="C1678" s="14" t="s">
        <v>154</v>
      </c>
      <c r="D1678" s="35">
        <v>350208</v>
      </c>
      <c r="E1678" s="6" t="s">
        <v>334</v>
      </c>
      <c r="F1678" s="21" t="s">
        <v>5</v>
      </c>
      <c r="G1678" s="21" t="s">
        <v>25</v>
      </c>
    </row>
    <row r="1679" spans="1:7" s="8" customFormat="1">
      <c r="A1679" s="13" t="str">
        <f t="shared" si="34"/>
        <v>350208.400202</v>
      </c>
      <c r="B1679" s="9">
        <v>400202</v>
      </c>
      <c r="C1679" s="10" t="s">
        <v>136</v>
      </c>
      <c r="D1679" s="35">
        <v>350208</v>
      </c>
      <c r="E1679" s="6" t="s">
        <v>334</v>
      </c>
      <c r="F1679" s="21" t="s">
        <v>5</v>
      </c>
      <c r="G1679" s="21" t="s">
        <v>25</v>
      </c>
    </row>
    <row r="1680" spans="1:7" s="8" customFormat="1">
      <c r="A1680" s="13" t="str">
        <f t="shared" si="34"/>
        <v>350208.400203</v>
      </c>
      <c r="B1680" s="9">
        <v>400203</v>
      </c>
      <c r="C1680" s="10" t="s">
        <v>137</v>
      </c>
      <c r="D1680" s="35">
        <v>350208</v>
      </c>
      <c r="E1680" s="6" t="s">
        <v>334</v>
      </c>
      <c r="F1680" s="21" t="s">
        <v>5</v>
      </c>
      <c r="G1680" s="21" t="s">
        <v>25</v>
      </c>
    </row>
    <row r="1681" spans="1:7" s="8" customFormat="1">
      <c r="A1681" s="13" t="str">
        <f t="shared" si="34"/>
        <v>350208.400214</v>
      </c>
      <c r="B1681" s="9">
        <v>400214</v>
      </c>
      <c r="C1681" s="10" t="s">
        <v>146</v>
      </c>
      <c r="D1681" s="35">
        <v>350208</v>
      </c>
      <c r="E1681" s="6" t="s">
        <v>334</v>
      </c>
      <c r="F1681" s="21" t="s">
        <v>5</v>
      </c>
      <c r="G1681" s="21" t="s">
        <v>25</v>
      </c>
    </row>
    <row r="1682" spans="1:7" s="8" customFormat="1">
      <c r="A1682" s="13" t="str">
        <f t="shared" si="34"/>
        <v>350208.400219</v>
      </c>
      <c r="B1682" s="9">
        <v>400219</v>
      </c>
      <c r="C1682" s="10" t="s">
        <v>138</v>
      </c>
      <c r="D1682" s="35">
        <v>350208</v>
      </c>
      <c r="E1682" s="6" t="s">
        <v>334</v>
      </c>
      <c r="F1682" s="21" t="s">
        <v>5</v>
      </c>
      <c r="G1682" s="21" t="s">
        <v>25</v>
      </c>
    </row>
    <row r="1683" spans="1:7" s="8" customFormat="1">
      <c r="A1683" s="13" t="str">
        <f t="shared" si="34"/>
        <v>350208.400220</v>
      </c>
      <c r="B1683" s="9">
        <v>400220</v>
      </c>
      <c r="C1683" s="10" t="s">
        <v>139</v>
      </c>
      <c r="D1683" s="35">
        <v>350208</v>
      </c>
      <c r="E1683" s="6" t="s">
        <v>334</v>
      </c>
      <c r="F1683" s="21" t="s">
        <v>5</v>
      </c>
      <c r="G1683" s="21" t="s">
        <v>25</v>
      </c>
    </row>
    <row r="1684" spans="1:7" s="8" customFormat="1">
      <c r="A1684" s="13" t="str">
        <f t="shared" si="34"/>
        <v>350208.400221</v>
      </c>
      <c r="B1684" s="9">
        <v>400221</v>
      </c>
      <c r="C1684" s="10" t="s">
        <v>140</v>
      </c>
      <c r="D1684" s="35">
        <v>350208</v>
      </c>
      <c r="E1684" s="6" t="s">
        <v>334</v>
      </c>
      <c r="F1684" s="21" t="s">
        <v>5</v>
      </c>
      <c r="G1684" s="21" t="s">
        <v>25</v>
      </c>
    </row>
    <row r="1685" spans="1:7" s="8" customFormat="1">
      <c r="A1685" s="18" t="str">
        <f t="shared" si="34"/>
        <v>350301.400003</v>
      </c>
      <c r="B1685" s="18">
        <v>400003</v>
      </c>
      <c r="C1685" s="19" t="s">
        <v>83</v>
      </c>
      <c r="D1685" s="20">
        <v>350301</v>
      </c>
      <c r="E1685" s="6" t="s">
        <v>294</v>
      </c>
      <c r="F1685" s="20" t="s">
        <v>5</v>
      </c>
      <c r="G1685" s="20" t="s">
        <v>25</v>
      </c>
    </row>
    <row r="1686" spans="1:7" s="8" customFormat="1">
      <c r="A1686" s="21" t="str">
        <f t="shared" si="34"/>
        <v>350301.400004</v>
      </c>
      <c r="B1686" s="22">
        <v>400004</v>
      </c>
      <c r="C1686" s="23" t="s">
        <v>128</v>
      </c>
      <c r="D1686" s="21">
        <v>350301</v>
      </c>
      <c r="E1686" s="6" t="s">
        <v>294</v>
      </c>
      <c r="F1686" s="21" t="s">
        <v>5</v>
      </c>
      <c r="G1686" s="21" t="s">
        <v>25</v>
      </c>
    </row>
    <row r="1687" spans="1:7" s="8" customFormat="1">
      <c r="A1687" s="21" t="str">
        <f t="shared" si="34"/>
        <v>350301.400005</v>
      </c>
      <c r="B1687" s="22">
        <v>400005</v>
      </c>
      <c r="C1687" s="23" t="s">
        <v>129</v>
      </c>
      <c r="D1687" s="21">
        <v>350301</v>
      </c>
      <c r="E1687" s="6" t="s">
        <v>294</v>
      </c>
      <c r="F1687" s="21" t="s">
        <v>5</v>
      </c>
      <c r="G1687" s="21" t="s">
        <v>25</v>
      </c>
    </row>
    <row r="1688" spans="1:7" s="8" customFormat="1">
      <c r="A1688" s="21" t="str">
        <f t="shared" si="34"/>
        <v>350301.400006</v>
      </c>
      <c r="B1688" s="22">
        <v>400006</v>
      </c>
      <c r="C1688" s="23" t="s">
        <v>130</v>
      </c>
      <c r="D1688" s="21">
        <v>350301</v>
      </c>
      <c r="E1688" s="6" t="s">
        <v>294</v>
      </c>
      <c r="F1688" s="21" t="s">
        <v>5</v>
      </c>
      <c r="G1688" s="21" t="s">
        <v>25</v>
      </c>
    </row>
    <row r="1689" spans="1:7" s="8" customFormat="1">
      <c r="A1689" s="21" t="str">
        <f t="shared" si="34"/>
        <v>350301.400007</v>
      </c>
      <c r="B1689" s="22">
        <v>400007</v>
      </c>
      <c r="C1689" s="23" t="s">
        <v>131</v>
      </c>
      <c r="D1689" s="21">
        <v>350301</v>
      </c>
      <c r="E1689" s="6" t="s">
        <v>294</v>
      </c>
      <c r="F1689" s="21" t="s">
        <v>5</v>
      </c>
      <c r="G1689" s="21" t="s">
        <v>25</v>
      </c>
    </row>
    <row r="1690" spans="1:7" s="8" customFormat="1">
      <c r="A1690" s="21" t="str">
        <f t="shared" si="34"/>
        <v>350301.400010</v>
      </c>
      <c r="B1690" s="22">
        <v>400010</v>
      </c>
      <c r="C1690" s="23" t="s">
        <v>132</v>
      </c>
      <c r="D1690" s="21">
        <v>350301</v>
      </c>
      <c r="E1690" s="6" t="s">
        <v>294</v>
      </c>
      <c r="F1690" s="21" t="s">
        <v>5</v>
      </c>
      <c r="G1690" s="21" t="s">
        <v>25</v>
      </c>
    </row>
    <row r="1691" spans="1:7" s="8" customFormat="1">
      <c r="A1691" s="21" t="str">
        <f t="shared" si="34"/>
        <v>350301.400011</v>
      </c>
      <c r="B1691" s="22">
        <v>400011</v>
      </c>
      <c r="C1691" s="23" t="s">
        <v>133</v>
      </c>
      <c r="D1691" s="21">
        <v>350301</v>
      </c>
      <c r="E1691" s="6" t="s">
        <v>294</v>
      </c>
      <c r="F1691" s="7" t="s">
        <v>356</v>
      </c>
      <c r="G1691" s="21" t="s">
        <v>25</v>
      </c>
    </row>
    <row r="1692" spans="1:7" s="8" customFormat="1">
      <c r="A1692" s="21" t="str">
        <f t="shared" si="34"/>
        <v>350301.400012</v>
      </c>
      <c r="B1692" s="22">
        <v>400012</v>
      </c>
      <c r="C1692" s="23" t="s">
        <v>134</v>
      </c>
      <c r="D1692" s="21">
        <v>350301</v>
      </c>
      <c r="E1692" s="6" t="s">
        <v>294</v>
      </c>
      <c r="F1692" s="21" t="s">
        <v>5</v>
      </c>
      <c r="G1692" s="21" t="s">
        <v>25</v>
      </c>
    </row>
    <row r="1693" spans="1:7" s="8" customFormat="1">
      <c r="A1693" s="21" t="str">
        <f t="shared" si="34"/>
        <v>350301.400013</v>
      </c>
      <c r="B1693" s="22">
        <v>400013</v>
      </c>
      <c r="C1693" s="23" t="s">
        <v>135</v>
      </c>
      <c r="D1693" s="21">
        <v>350301</v>
      </c>
      <c r="E1693" s="6" t="s">
        <v>294</v>
      </c>
      <c r="F1693" s="21" t="s">
        <v>5</v>
      </c>
      <c r="G1693" s="21" t="s">
        <v>25</v>
      </c>
    </row>
    <row r="1694" spans="1:7" s="8" customFormat="1">
      <c r="A1694" s="21" t="str">
        <f t="shared" si="34"/>
        <v>350301.400014</v>
      </c>
      <c r="B1694" s="22">
        <v>400014</v>
      </c>
      <c r="C1694" s="23" t="s">
        <v>84</v>
      </c>
      <c r="D1694" s="21">
        <v>350301</v>
      </c>
      <c r="E1694" s="6" t="s">
        <v>294</v>
      </c>
      <c r="F1694" s="21" t="s">
        <v>5</v>
      </c>
      <c r="G1694" s="21" t="s">
        <v>25</v>
      </c>
    </row>
    <row r="1695" spans="1:7" s="8" customFormat="1">
      <c r="A1695" s="21" t="str">
        <f t="shared" si="34"/>
        <v>350301.400015</v>
      </c>
      <c r="B1695" s="22">
        <v>400015</v>
      </c>
      <c r="C1695" s="23" t="s">
        <v>85</v>
      </c>
      <c r="D1695" s="21">
        <v>350301</v>
      </c>
      <c r="E1695" s="6" t="s">
        <v>294</v>
      </c>
      <c r="F1695" s="21" t="s">
        <v>5</v>
      </c>
      <c r="G1695" s="21" t="s">
        <v>25</v>
      </c>
    </row>
    <row r="1696" spans="1:7" s="8" customFormat="1">
      <c r="A1696" s="21" t="str">
        <f t="shared" si="34"/>
        <v>350301.400016</v>
      </c>
      <c r="B1696" s="22">
        <v>400016</v>
      </c>
      <c r="C1696" s="23" t="s">
        <v>86</v>
      </c>
      <c r="D1696" s="21">
        <v>350301</v>
      </c>
      <c r="E1696" s="6" t="s">
        <v>294</v>
      </c>
      <c r="F1696" s="21" t="s">
        <v>5</v>
      </c>
      <c r="G1696" s="21" t="s">
        <v>25</v>
      </c>
    </row>
    <row r="1697" spans="1:7" s="8" customFormat="1">
      <c r="A1697" s="21" t="str">
        <f t="shared" si="34"/>
        <v>350301.400017</v>
      </c>
      <c r="B1697" s="22">
        <v>400017</v>
      </c>
      <c r="C1697" s="23" t="s">
        <v>87</v>
      </c>
      <c r="D1697" s="21">
        <v>350301</v>
      </c>
      <c r="E1697" s="6" t="s">
        <v>294</v>
      </c>
      <c r="F1697" s="21" t="s">
        <v>5</v>
      </c>
      <c r="G1697" s="21" t="s">
        <v>25</v>
      </c>
    </row>
    <row r="1698" spans="1:7" s="8" customFormat="1">
      <c r="A1698" s="21" t="str">
        <f t="shared" si="34"/>
        <v>350301.400020</v>
      </c>
      <c r="B1698" s="22">
        <v>400020</v>
      </c>
      <c r="C1698" s="23" t="s">
        <v>88</v>
      </c>
      <c r="D1698" s="21">
        <v>350301</v>
      </c>
      <c r="E1698" s="6" t="s">
        <v>294</v>
      </c>
      <c r="F1698" s="21" t="s">
        <v>5</v>
      </c>
      <c r="G1698" s="21" t="s">
        <v>25</v>
      </c>
    </row>
    <row r="1699" spans="1:7" s="8" customFormat="1">
      <c r="A1699" s="21" t="str">
        <f t="shared" si="34"/>
        <v>350301.400021</v>
      </c>
      <c r="B1699" s="22">
        <v>400021</v>
      </c>
      <c r="C1699" s="23" t="s">
        <v>89</v>
      </c>
      <c r="D1699" s="21">
        <v>350301</v>
      </c>
      <c r="E1699" s="6" t="s">
        <v>294</v>
      </c>
      <c r="F1699" s="21" t="s">
        <v>5</v>
      </c>
      <c r="G1699" s="21" t="s">
        <v>25</v>
      </c>
    </row>
    <row r="1700" spans="1:7" s="8" customFormat="1">
      <c r="A1700" s="21" t="str">
        <f t="shared" si="34"/>
        <v>350301.400022</v>
      </c>
      <c r="B1700" s="22">
        <v>400022</v>
      </c>
      <c r="C1700" s="23" t="s">
        <v>143</v>
      </c>
      <c r="D1700" s="21">
        <v>350301</v>
      </c>
      <c r="E1700" s="6" t="s">
        <v>294</v>
      </c>
      <c r="F1700" s="21" t="s">
        <v>5</v>
      </c>
      <c r="G1700" s="21" t="s">
        <v>25</v>
      </c>
    </row>
    <row r="1701" spans="1:7" s="8" customFormat="1">
      <c r="A1701" s="21" t="str">
        <f t="shared" si="34"/>
        <v>350301.400024</v>
      </c>
      <c r="B1701" s="22">
        <v>400024</v>
      </c>
      <c r="C1701" s="23" t="s">
        <v>144</v>
      </c>
      <c r="D1701" s="21">
        <v>350301</v>
      </c>
      <c r="E1701" s="6" t="s">
        <v>294</v>
      </c>
      <c r="F1701" s="21" t="s">
        <v>5</v>
      </c>
      <c r="G1701" s="21" t="s">
        <v>25</v>
      </c>
    </row>
    <row r="1702" spans="1:7" s="8" customFormat="1">
      <c r="A1702" s="21" t="str">
        <f t="shared" si="34"/>
        <v>350301.400025</v>
      </c>
      <c r="B1702" s="22">
        <v>400025</v>
      </c>
      <c r="C1702" s="23" t="s">
        <v>147</v>
      </c>
      <c r="D1702" s="21">
        <v>350301</v>
      </c>
      <c r="E1702" s="6" t="s">
        <v>294</v>
      </c>
      <c r="F1702" s="21" t="s">
        <v>5</v>
      </c>
      <c r="G1702" s="21" t="s">
        <v>25</v>
      </c>
    </row>
    <row r="1703" spans="1:7" s="8" customFormat="1">
      <c r="A1703" s="21" t="str">
        <f t="shared" si="34"/>
        <v>350301.400026</v>
      </c>
      <c r="B1703" s="22">
        <v>400026</v>
      </c>
      <c r="C1703" s="23" t="s">
        <v>148</v>
      </c>
      <c r="D1703" s="21">
        <v>350301</v>
      </c>
      <c r="E1703" s="6" t="s">
        <v>294</v>
      </c>
      <c r="F1703" s="21" t="s">
        <v>5</v>
      </c>
      <c r="G1703" s="21" t="s">
        <v>25</v>
      </c>
    </row>
    <row r="1704" spans="1:7" s="8" customFormat="1">
      <c r="A1704" s="21" t="str">
        <f t="shared" si="34"/>
        <v>350301.400027</v>
      </c>
      <c r="B1704" s="22">
        <v>400027</v>
      </c>
      <c r="C1704" s="23" t="s">
        <v>149</v>
      </c>
      <c r="D1704" s="21">
        <v>350301</v>
      </c>
      <c r="E1704" s="6" t="s">
        <v>294</v>
      </c>
      <c r="F1704" s="21" t="s">
        <v>5</v>
      </c>
      <c r="G1704" s="21" t="s">
        <v>25</v>
      </c>
    </row>
    <row r="1705" spans="1:7" s="8" customFormat="1">
      <c r="A1705" s="21" t="str">
        <f t="shared" si="34"/>
        <v>350301.400028</v>
      </c>
      <c r="B1705" s="22">
        <v>400028</v>
      </c>
      <c r="C1705" s="23" t="s">
        <v>150</v>
      </c>
      <c r="D1705" s="21">
        <v>350301</v>
      </c>
      <c r="E1705" s="6" t="s">
        <v>294</v>
      </c>
      <c r="F1705" s="21" t="s">
        <v>5</v>
      </c>
      <c r="G1705" s="21" t="s">
        <v>25</v>
      </c>
    </row>
    <row r="1706" spans="1:7" s="8" customFormat="1">
      <c r="A1706" s="21" t="str">
        <f t="shared" si="34"/>
        <v>350301.400029</v>
      </c>
      <c r="B1706" s="22">
        <v>400029</v>
      </c>
      <c r="C1706" s="23" t="s">
        <v>151</v>
      </c>
      <c r="D1706" s="21">
        <v>350301</v>
      </c>
      <c r="E1706" s="6" t="s">
        <v>294</v>
      </c>
      <c r="F1706" s="21" t="s">
        <v>5</v>
      </c>
      <c r="G1706" s="21" t="s">
        <v>25</v>
      </c>
    </row>
    <row r="1707" spans="1:7" s="8" customFormat="1">
      <c r="A1707" s="21" t="str">
        <f t="shared" si="34"/>
        <v>350301.400030</v>
      </c>
      <c r="B1707" s="22">
        <v>400030</v>
      </c>
      <c r="C1707" s="23" t="s">
        <v>152</v>
      </c>
      <c r="D1707" s="21">
        <v>350301</v>
      </c>
      <c r="E1707" s="6" t="s">
        <v>294</v>
      </c>
      <c r="F1707" s="21" t="s">
        <v>5</v>
      </c>
      <c r="G1707" s="21" t="s">
        <v>25</v>
      </c>
    </row>
    <row r="1708" spans="1:7" s="8" customFormat="1">
      <c r="A1708" s="21" t="str">
        <f t="shared" si="34"/>
        <v>350301.400175</v>
      </c>
      <c r="B1708" s="22">
        <v>400175</v>
      </c>
      <c r="C1708" s="23" t="s">
        <v>141</v>
      </c>
      <c r="D1708" s="21">
        <v>350301</v>
      </c>
      <c r="E1708" s="6" t="s">
        <v>294</v>
      </c>
      <c r="F1708" s="21" t="s">
        <v>5</v>
      </c>
      <c r="G1708" s="21" t="s">
        <v>25</v>
      </c>
    </row>
    <row r="1709" spans="1:7" s="8" customFormat="1">
      <c r="A1709" s="21" t="str">
        <f t="shared" si="34"/>
        <v>350301.400176</v>
      </c>
      <c r="B1709" s="22">
        <v>400176</v>
      </c>
      <c r="C1709" s="23" t="s">
        <v>142</v>
      </c>
      <c r="D1709" s="21">
        <v>350301</v>
      </c>
      <c r="E1709" s="6" t="s">
        <v>294</v>
      </c>
      <c r="F1709" s="21" t="s">
        <v>5</v>
      </c>
      <c r="G1709" s="21" t="s">
        <v>25</v>
      </c>
    </row>
    <row r="1710" spans="1:7" s="8" customFormat="1">
      <c r="A1710" s="21" t="str">
        <f t="shared" si="34"/>
        <v>350301.400177</v>
      </c>
      <c r="B1710" s="22">
        <v>400177</v>
      </c>
      <c r="C1710" s="23" t="s">
        <v>145</v>
      </c>
      <c r="D1710" s="21">
        <v>350301</v>
      </c>
      <c r="E1710" s="6" t="s">
        <v>294</v>
      </c>
      <c r="F1710" s="21" t="s">
        <v>5</v>
      </c>
      <c r="G1710" s="21" t="s">
        <v>25</v>
      </c>
    </row>
    <row r="1711" spans="1:7" s="8" customFormat="1">
      <c r="A1711" s="21" t="str">
        <f t="shared" si="34"/>
        <v>350301.400178</v>
      </c>
      <c r="B1711" s="22">
        <v>400178</v>
      </c>
      <c r="C1711" s="23" t="s">
        <v>153</v>
      </c>
      <c r="D1711" s="21">
        <v>350301</v>
      </c>
      <c r="E1711" s="6" t="s">
        <v>294</v>
      </c>
      <c r="F1711" s="21" t="s">
        <v>5</v>
      </c>
      <c r="G1711" s="21" t="s">
        <v>25</v>
      </c>
    </row>
    <row r="1712" spans="1:7" s="8" customFormat="1">
      <c r="A1712" s="21" t="str">
        <f t="shared" si="34"/>
        <v>350301.400179</v>
      </c>
      <c r="B1712" s="22">
        <v>400179</v>
      </c>
      <c r="C1712" s="23" t="s">
        <v>155</v>
      </c>
      <c r="D1712" s="21">
        <v>350301</v>
      </c>
      <c r="E1712" s="6" t="s">
        <v>294</v>
      </c>
      <c r="F1712" s="21" t="s">
        <v>5</v>
      </c>
      <c r="G1712" s="21" t="s">
        <v>25</v>
      </c>
    </row>
    <row r="1713" spans="1:7" s="8" customFormat="1">
      <c r="A1713" s="24" t="str">
        <f t="shared" si="34"/>
        <v>350301.400180</v>
      </c>
      <c r="B1713" s="24">
        <v>400180</v>
      </c>
      <c r="C1713" s="25" t="s">
        <v>154</v>
      </c>
      <c r="D1713" s="26">
        <v>350301</v>
      </c>
      <c r="E1713" s="6" t="s">
        <v>294</v>
      </c>
      <c r="F1713" s="26" t="s">
        <v>5</v>
      </c>
      <c r="G1713" s="26" t="s">
        <v>25</v>
      </c>
    </row>
    <row r="1714" spans="1:7" s="8" customFormat="1">
      <c r="A1714" s="21" t="str">
        <f t="shared" si="34"/>
        <v>350301.400202</v>
      </c>
      <c r="B1714" s="22">
        <v>400202</v>
      </c>
      <c r="C1714" s="23" t="s">
        <v>136</v>
      </c>
      <c r="D1714" s="21">
        <v>350301</v>
      </c>
      <c r="E1714" s="6" t="s">
        <v>294</v>
      </c>
      <c r="F1714" s="21" t="s">
        <v>5</v>
      </c>
      <c r="G1714" s="21" t="s">
        <v>25</v>
      </c>
    </row>
    <row r="1715" spans="1:7" s="8" customFormat="1">
      <c r="A1715" s="21" t="str">
        <f t="shared" si="34"/>
        <v>350301.400203</v>
      </c>
      <c r="B1715" s="22">
        <v>400203</v>
      </c>
      <c r="C1715" s="23" t="s">
        <v>137</v>
      </c>
      <c r="D1715" s="21">
        <v>350301</v>
      </c>
      <c r="E1715" s="6" t="s">
        <v>294</v>
      </c>
      <c r="F1715" s="21" t="s">
        <v>5</v>
      </c>
      <c r="G1715" s="21" t="s">
        <v>25</v>
      </c>
    </row>
    <row r="1716" spans="1:7" s="8" customFormat="1">
      <c r="A1716" s="21" t="str">
        <f t="shared" si="34"/>
        <v>350301.400214</v>
      </c>
      <c r="B1716" s="22">
        <v>400214</v>
      </c>
      <c r="C1716" s="23" t="s">
        <v>146</v>
      </c>
      <c r="D1716" s="21">
        <v>350301</v>
      </c>
      <c r="E1716" s="6" t="s">
        <v>294</v>
      </c>
      <c r="F1716" s="21" t="s">
        <v>5</v>
      </c>
      <c r="G1716" s="21" t="s">
        <v>25</v>
      </c>
    </row>
    <row r="1717" spans="1:7" s="8" customFormat="1">
      <c r="A1717" s="21" t="str">
        <f t="shared" si="34"/>
        <v>350301.400219</v>
      </c>
      <c r="B1717" s="22">
        <v>400219</v>
      </c>
      <c r="C1717" s="23" t="s">
        <v>138</v>
      </c>
      <c r="D1717" s="21">
        <v>350301</v>
      </c>
      <c r="E1717" s="6" t="s">
        <v>294</v>
      </c>
      <c r="F1717" s="21" t="s">
        <v>5</v>
      </c>
      <c r="G1717" s="21" t="s">
        <v>25</v>
      </c>
    </row>
    <row r="1718" spans="1:7" s="8" customFormat="1">
      <c r="A1718" s="21" t="str">
        <f t="shared" si="34"/>
        <v>350301.400220</v>
      </c>
      <c r="B1718" s="22">
        <v>400220</v>
      </c>
      <c r="C1718" s="23" t="s">
        <v>139</v>
      </c>
      <c r="D1718" s="21">
        <v>350301</v>
      </c>
      <c r="E1718" s="6" t="s">
        <v>294</v>
      </c>
      <c r="F1718" s="21" t="s">
        <v>5</v>
      </c>
      <c r="G1718" s="21" t="s">
        <v>25</v>
      </c>
    </row>
    <row r="1719" spans="1:7" s="8" customFormat="1">
      <c r="A1719" s="21" t="str">
        <f t="shared" si="34"/>
        <v>350301.400221</v>
      </c>
      <c r="B1719" s="22">
        <v>400221</v>
      </c>
      <c r="C1719" s="23" t="s">
        <v>140</v>
      </c>
      <c r="D1719" s="21">
        <v>350301</v>
      </c>
      <c r="E1719" s="6" t="s">
        <v>294</v>
      </c>
      <c r="F1719" s="21" t="s">
        <v>5</v>
      </c>
      <c r="G1719" s="21" t="s">
        <v>25</v>
      </c>
    </row>
    <row r="1720" spans="1:7" s="8" customFormat="1">
      <c r="A1720" s="11" t="str">
        <f t="shared" si="34"/>
        <v>350302.400003</v>
      </c>
      <c r="B1720" s="11">
        <v>400003</v>
      </c>
      <c r="C1720" s="12" t="s">
        <v>83</v>
      </c>
      <c r="D1720" s="15">
        <v>350302</v>
      </c>
      <c r="E1720" s="6" t="s">
        <v>289</v>
      </c>
      <c r="F1720" s="15" t="s">
        <v>5</v>
      </c>
      <c r="G1720" s="15" t="s">
        <v>25</v>
      </c>
    </row>
    <row r="1721" spans="1:7" s="8" customFormat="1">
      <c r="A1721" s="8" t="str">
        <f t="shared" si="34"/>
        <v>350302.400004</v>
      </c>
      <c r="B1721" s="9">
        <v>400004</v>
      </c>
      <c r="C1721" s="10" t="s">
        <v>128</v>
      </c>
      <c r="D1721" s="8">
        <v>350302</v>
      </c>
      <c r="E1721" s="6" t="s">
        <v>289</v>
      </c>
      <c r="F1721" s="8" t="s">
        <v>5</v>
      </c>
      <c r="G1721" s="8" t="s">
        <v>25</v>
      </c>
    </row>
    <row r="1722" spans="1:7" s="8" customFormat="1">
      <c r="A1722" s="8" t="str">
        <f t="shared" si="34"/>
        <v>350302.400005</v>
      </c>
      <c r="B1722" s="9">
        <v>400005</v>
      </c>
      <c r="C1722" s="10" t="s">
        <v>129</v>
      </c>
      <c r="D1722" s="8">
        <v>350302</v>
      </c>
      <c r="E1722" s="6" t="s">
        <v>289</v>
      </c>
      <c r="F1722" s="8" t="s">
        <v>5</v>
      </c>
      <c r="G1722" s="8" t="s">
        <v>25</v>
      </c>
    </row>
    <row r="1723" spans="1:7" s="8" customFormat="1">
      <c r="A1723" s="8" t="str">
        <f t="shared" si="34"/>
        <v>350302.400006</v>
      </c>
      <c r="B1723" s="9">
        <v>400006</v>
      </c>
      <c r="C1723" s="10" t="s">
        <v>130</v>
      </c>
      <c r="D1723" s="8">
        <v>350302</v>
      </c>
      <c r="E1723" s="6" t="s">
        <v>289</v>
      </c>
      <c r="F1723" s="8" t="s">
        <v>5</v>
      </c>
      <c r="G1723" s="8" t="s">
        <v>25</v>
      </c>
    </row>
    <row r="1724" spans="1:7" s="8" customFormat="1">
      <c r="A1724" s="8" t="str">
        <f t="shared" si="34"/>
        <v>350302.400007</v>
      </c>
      <c r="B1724" s="9">
        <v>400007</v>
      </c>
      <c r="C1724" s="10" t="s">
        <v>131</v>
      </c>
      <c r="D1724" s="8">
        <v>350302</v>
      </c>
      <c r="E1724" s="6" t="s">
        <v>289</v>
      </c>
      <c r="F1724" s="8" t="s">
        <v>5</v>
      </c>
      <c r="G1724" s="8" t="s">
        <v>25</v>
      </c>
    </row>
    <row r="1725" spans="1:7" s="8" customFormat="1">
      <c r="A1725" s="8" t="str">
        <f t="shared" si="34"/>
        <v>350302.400010</v>
      </c>
      <c r="B1725" s="9">
        <v>400010</v>
      </c>
      <c r="C1725" s="10" t="s">
        <v>132</v>
      </c>
      <c r="D1725" s="8">
        <v>350302</v>
      </c>
      <c r="E1725" s="6" t="s">
        <v>289</v>
      </c>
      <c r="F1725" s="8" t="s">
        <v>5</v>
      </c>
      <c r="G1725" s="8" t="s">
        <v>25</v>
      </c>
    </row>
    <row r="1726" spans="1:7" s="8" customFormat="1">
      <c r="A1726" s="8" t="str">
        <f t="shared" si="34"/>
        <v>350302.400011</v>
      </c>
      <c r="B1726" s="9">
        <v>400011</v>
      </c>
      <c r="C1726" s="10" t="s">
        <v>133</v>
      </c>
      <c r="D1726" s="8">
        <v>350302</v>
      </c>
      <c r="E1726" s="6" t="s">
        <v>289</v>
      </c>
      <c r="F1726" s="7" t="s">
        <v>356</v>
      </c>
      <c r="G1726" s="8" t="s">
        <v>25</v>
      </c>
    </row>
    <row r="1727" spans="1:7" s="8" customFormat="1">
      <c r="A1727" s="8" t="str">
        <f t="shared" si="34"/>
        <v>350302.400012</v>
      </c>
      <c r="B1727" s="9">
        <v>400012</v>
      </c>
      <c r="C1727" s="10" t="s">
        <v>134</v>
      </c>
      <c r="D1727" s="8">
        <v>350302</v>
      </c>
      <c r="E1727" s="6" t="s">
        <v>289</v>
      </c>
      <c r="F1727" s="8" t="s">
        <v>5</v>
      </c>
      <c r="G1727" s="8" t="s">
        <v>25</v>
      </c>
    </row>
    <row r="1728" spans="1:7" s="8" customFormat="1">
      <c r="A1728" s="8" t="str">
        <f t="shared" si="34"/>
        <v>350302.400013</v>
      </c>
      <c r="B1728" s="9">
        <v>400013</v>
      </c>
      <c r="C1728" s="10" t="s">
        <v>135</v>
      </c>
      <c r="D1728" s="8">
        <v>350302</v>
      </c>
      <c r="E1728" s="6" t="s">
        <v>289</v>
      </c>
      <c r="F1728" s="8" t="s">
        <v>5</v>
      </c>
      <c r="G1728" s="8" t="s">
        <v>25</v>
      </c>
    </row>
    <row r="1729" spans="1:7" s="8" customFormat="1">
      <c r="A1729" s="8" t="str">
        <f t="shared" si="34"/>
        <v>350302.400014</v>
      </c>
      <c r="B1729" s="9">
        <v>400014</v>
      </c>
      <c r="C1729" s="10" t="s">
        <v>84</v>
      </c>
      <c r="D1729" s="8">
        <v>350302</v>
      </c>
      <c r="E1729" s="6" t="s">
        <v>289</v>
      </c>
      <c r="F1729" s="8" t="s">
        <v>5</v>
      </c>
      <c r="G1729" s="8" t="s">
        <v>25</v>
      </c>
    </row>
    <row r="1730" spans="1:7" s="8" customFormat="1">
      <c r="A1730" s="8" t="str">
        <f t="shared" si="34"/>
        <v>350302.400015</v>
      </c>
      <c r="B1730" s="9">
        <v>400015</v>
      </c>
      <c r="C1730" s="10" t="s">
        <v>85</v>
      </c>
      <c r="D1730" s="8">
        <v>350302</v>
      </c>
      <c r="E1730" s="6" t="s">
        <v>289</v>
      </c>
      <c r="F1730" s="8" t="s">
        <v>5</v>
      </c>
      <c r="G1730" s="8" t="s">
        <v>25</v>
      </c>
    </row>
    <row r="1731" spans="1:7" s="8" customFormat="1">
      <c r="A1731" s="8" t="str">
        <f t="shared" si="34"/>
        <v>350302.400016</v>
      </c>
      <c r="B1731" s="9">
        <v>400016</v>
      </c>
      <c r="C1731" s="10" t="s">
        <v>86</v>
      </c>
      <c r="D1731" s="8">
        <v>350302</v>
      </c>
      <c r="E1731" s="6" t="s">
        <v>289</v>
      </c>
      <c r="F1731" s="8" t="s">
        <v>5</v>
      </c>
      <c r="G1731" s="8" t="s">
        <v>25</v>
      </c>
    </row>
    <row r="1732" spans="1:7" s="8" customFormat="1">
      <c r="A1732" s="8" t="str">
        <f t="shared" si="34"/>
        <v>350302.400017</v>
      </c>
      <c r="B1732" s="9">
        <v>400017</v>
      </c>
      <c r="C1732" s="10" t="s">
        <v>87</v>
      </c>
      <c r="D1732" s="8">
        <v>350302</v>
      </c>
      <c r="E1732" s="6" t="s">
        <v>289</v>
      </c>
      <c r="F1732" s="8" t="s">
        <v>5</v>
      </c>
      <c r="G1732" s="8" t="s">
        <v>25</v>
      </c>
    </row>
    <row r="1733" spans="1:7" s="8" customFormat="1">
      <c r="A1733" s="8" t="str">
        <f t="shared" si="34"/>
        <v>350302.400020</v>
      </c>
      <c r="B1733" s="9">
        <v>400020</v>
      </c>
      <c r="C1733" s="10" t="s">
        <v>88</v>
      </c>
      <c r="D1733" s="8">
        <v>350302</v>
      </c>
      <c r="E1733" s="6" t="s">
        <v>289</v>
      </c>
      <c r="F1733" s="8" t="s">
        <v>5</v>
      </c>
      <c r="G1733" s="8" t="s">
        <v>25</v>
      </c>
    </row>
    <row r="1734" spans="1:7" s="8" customFormat="1">
      <c r="A1734" s="8" t="str">
        <f t="shared" si="34"/>
        <v>350302.400021</v>
      </c>
      <c r="B1734" s="9">
        <v>400021</v>
      </c>
      <c r="C1734" s="10" t="s">
        <v>89</v>
      </c>
      <c r="D1734" s="8">
        <v>350302</v>
      </c>
      <c r="E1734" s="6" t="s">
        <v>289</v>
      </c>
      <c r="F1734" s="8" t="s">
        <v>5</v>
      </c>
      <c r="G1734" s="8" t="s">
        <v>25</v>
      </c>
    </row>
    <row r="1735" spans="1:7" s="8" customFormat="1">
      <c r="A1735" s="8" t="str">
        <f t="shared" si="34"/>
        <v>350302.400022</v>
      </c>
      <c r="B1735" s="9">
        <v>400022</v>
      </c>
      <c r="C1735" s="10" t="s">
        <v>143</v>
      </c>
      <c r="D1735" s="8">
        <v>350302</v>
      </c>
      <c r="E1735" s="6" t="s">
        <v>289</v>
      </c>
      <c r="F1735" s="8" t="s">
        <v>5</v>
      </c>
      <c r="G1735" s="8" t="s">
        <v>25</v>
      </c>
    </row>
    <row r="1736" spans="1:7" s="8" customFormat="1">
      <c r="A1736" s="8" t="str">
        <f t="shared" si="34"/>
        <v>350302.400024</v>
      </c>
      <c r="B1736" s="9">
        <v>400024</v>
      </c>
      <c r="C1736" s="10" t="s">
        <v>144</v>
      </c>
      <c r="D1736" s="8">
        <v>350302</v>
      </c>
      <c r="E1736" s="6" t="s">
        <v>289</v>
      </c>
      <c r="F1736" s="8" t="s">
        <v>5</v>
      </c>
      <c r="G1736" s="8" t="s">
        <v>25</v>
      </c>
    </row>
    <row r="1737" spans="1:7" s="8" customFormat="1">
      <c r="A1737" s="8" t="str">
        <f t="shared" ref="A1737:A1800" si="35">CONCATENATE(D1737,".",B1737)</f>
        <v>350302.400025</v>
      </c>
      <c r="B1737" s="9">
        <v>400025</v>
      </c>
      <c r="C1737" s="10" t="s">
        <v>147</v>
      </c>
      <c r="D1737" s="8">
        <v>350302</v>
      </c>
      <c r="E1737" s="6" t="s">
        <v>289</v>
      </c>
      <c r="F1737" s="8" t="s">
        <v>5</v>
      </c>
      <c r="G1737" s="8" t="s">
        <v>25</v>
      </c>
    </row>
    <row r="1738" spans="1:7" s="8" customFormat="1">
      <c r="A1738" s="8" t="str">
        <f t="shared" si="35"/>
        <v>350302.400026</v>
      </c>
      <c r="B1738" s="9">
        <v>400026</v>
      </c>
      <c r="C1738" s="10" t="s">
        <v>148</v>
      </c>
      <c r="D1738" s="8">
        <v>350302</v>
      </c>
      <c r="E1738" s="6" t="s">
        <v>289</v>
      </c>
      <c r="F1738" s="8" t="s">
        <v>5</v>
      </c>
      <c r="G1738" s="8" t="s">
        <v>25</v>
      </c>
    </row>
    <row r="1739" spans="1:7" s="8" customFormat="1">
      <c r="A1739" s="8" t="str">
        <f t="shared" si="35"/>
        <v>350302.400027</v>
      </c>
      <c r="B1739" s="9">
        <v>400027</v>
      </c>
      <c r="C1739" s="10" t="s">
        <v>149</v>
      </c>
      <c r="D1739" s="8">
        <v>350302</v>
      </c>
      <c r="E1739" s="6" t="s">
        <v>289</v>
      </c>
      <c r="F1739" s="8" t="s">
        <v>5</v>
      </c>
      <c r="G1739" s="8" t="s">
        <v>25</v>
      </c>
    </row>
    <row r="1740" spans="1:7" s="8" customFormat="1">
      <c r="A1740" s="8" t="str">
        <f t="shared" si="35"/>
        <v>350302.400028</v>
      </c>
      <c r="B1740" s="9">
        <v>400028</v>
      </c>
      <c r="C1740" s="10" t="s">
        <v>150</v>
      </c>
      <c r="D1740" s="8">
        <v>350302</v>
      </c>
      <c r="E1740" s="6" t="s">
        <v>289</v>
      </c>
      <c r="F1740" s="8" t="s">
        <v>5</v>
      </c>
      <c r="G1740" s="8" t="s">
        <v>25</v>
      </c>
    </row>
    <row r="1741" spans="1:7" s="8" customFormat="1">
      <c r="A1741" s="8" t="str">
        <f t="shared" si="35"/>
        <v>350302.400029</v>
      </c>
      <c r="B1741" s="9">
        <v>400029</v>
      </c>
      <c r="C1741" s="10" t="s">
        <v>151</v>
      </c>
      <c r="D1741" s="8">
        <v>350302</v>
      </c>
      <c r="E1741" s="6" t="s">
        <v>289</v>
      </c>
      <c r="F1741" s="8" t="s">
        <v>5</v>
      </c>
      <c r="G1741" s="8" t="s">
        <v>25</v>
      </c>
    </row>
    <row r="1742" spans="1:7" s="8" customFormat="1">
      <c r="A1742" s="8" t="str">
        <f t="shared" si="35"/>
        <v>350302.400030</v>
      </c>
      <c r="B1742" s="9">
        <v>400030</v>
      </c>
      <c r="C1742" s="10" t="s">
        <v>152</v>
      </c>
      <c r="D1742" s="8">
        <v>350302</v>
      </c>
      <c r="E1742" s="6" t="s">
        <v>289</v>
      </c>
      <c r="F1742" s="8" t="s">
        <v>5</v>
      </c>
      <c r="G1742" s="8" t="s">
        <v>25</v>
      </c>
    </row>
    <row r="1743" spans="1:7" s="8" customFormat="1">
      <c r="A1743" s="8" t="str">
        <f t="shared" si="35"/>
        <v>350302.400175</v>
      </c>
      <c r="B1743" s="9">
        <v>400175</v>
      </c>
      <c r="C1743" s="10" t="s">
        <v>141</v>
      </c>
      <c r="D1743" s="8">
        <v>350302</v>
      </c>
      <c r="E1743" s="6" t="s">
        <v>289</v>
      </c>
      <c r="F1743" s="8" t="s">
        <v>5</v>
      </c>
      <c r="G1743" s="8" t="s">
        <v>25</v>
      </c>
    </row>
    <row r="1744" spans="1:7" s="8" customFormat="1">
      <c r="A1744" s="8" t="str">
        <f t="shared" si="35"/>
        <v>350302.400176</v>
      </c>
      <c r="B1744" s="9">
        <v>400176</v>
      </c>
      <c r="C1744" s="10" t="s">
        <v>142</v>
      </c>
      <c r="D1744" s="8">
        <v>350302</v>
      </c>
      <c r="E1744" s="6" t="s">
        <v>289</v>
      </c>
      <c r="F1744" s="8" t="s">
        <v>5</v>
      </c>
      <c r="G1744" s="8" t="s">
        <v>25</v>
      </c>
    </row>
    <row r="1745" spans="1:7" s="8" customFormat="1">
      <c r="A1745" s="8" t="str">
        <f t="shared" si="35"/>
        <v>350302.400177</v>
      </c>
      <c r="B1745" s="9">
        <v>400177</v>
      </c>
      <c r="C1745" s="10" t="s">
        <v>145</v>
      </c>
      <c r="D1745" s="8">
        <v>350302</v>
      </c>
      <c r="E1745" s="6" t="s">
        <v>289</v>
      </c>
      <c r="F1745" s="8" t="s">
        <v>5</v>
      </c>
      <c r="G1745" s="8" t="s">
        <v>25</v>
      </c>
    </row>
    <row r="1746" spans="1:7" s="8" customFormat="1">
      <c r="A1746" s="8" t="str">
        <f t="shared" si="35"/>
        <v>350302.400178</v>
      </c>
      <c r="B1746" s="9">
        <v>400178</v>
      </c>
      <c r="C1746" s="10" t="s">
        <v>153</v>
      </c>
      <c r="D1746" s="8">
        <v>350302</v>
      </c>
      <c r="E1746" s="6" t="s">
        <v>289</v>
      </c>
      <c r="F1746" s="8" t="s">
        <v>5</v>
      </c>
      <c r="G1746" s="8" t="s">
        <v>25</v>
      </c>
    </row>
    <row r="1747" spans="1:7" s="8" customFormat="1">
      <c r="A1747" s="8" t="str">
        <f t="shared" si="35"/>
        <v>350302.400179</v>
      </c>
      <c r="B1747" s="9">
        <v>400179</v>
      </c>
      <c r="C1747" s="10" t="s">
        <v>155</v>
      </c>
      <c r="D1747" s="8">
        <v>350302</v>
      </c>
      <c r="E1747" s="6" t="s">
        <v>289</v>
      </c>
      <c r="F1747" s="8" t="s">
        <v>5</v>
      </c>
      <c r="G1747" s="8" t="s">
        <v>25</v>
      </c>
    </row>
    <row r="1748" spans="1:7" s="8" customFormat="1">
      <c r="A1748" s="13" t="str">
        <f t="shared" si="35"/>
        <v>350302.400180</v>
      </c>
      <c r="B1748" s="13">
        <v>400180</v>
      </c>
      <c r="C1748" s="14" t="s">
        <v>154</v>
      </c>
      <c r="D1748" s="17">
        <v>350302</v>
      </c>
      <c r="E1748" s="6" t="s">
        <v>289</v>
      </c>
      <c r="F1748" s="8" t="s">
        <v>5</v>
      </c>
      <c r="G1748" s="8" t="s">
        <v>25</v>
      </c>
    </row>
    <row r="1749" spans="1:7" s="8" customFormat="1">
      <c r="A1749" s="8" t="str">
        <f t="shared" si="35"/>
        <v>350302.400202</v>
      </c>
      <c r="B1749" s="9">
        <v>400202</v>
      </c>
      <c r="C1749" s="10" t="s">
        <v>136</v>
      </c>
      <c r="D1749" s="8">
        <v>350302</v>
      </c>
      <c r="E1749" s="6" t="s">
        <v>289</v>
      </c>
      <c r="F1749" s="8" t="s">
        <v>5</v>
      </c>
      <c r="G1749" s="8" t="s">
        <v>25</v>
      </c>
    </row>
    <row r="1750" spans="1:7" s="8" customFormat="1">
      <c r="A1750" s="8" t="str">
        <f t="shared" si="35"/>
        <v>350302.400203</v>
      </c>
      <c r="B1750" s="9">
        <v>400203</v>
      </c>
      <c r="C1750" s="10" t="s">
        <v>137</v>
      </c>
      <c r="D1750" s="8">
        <v>350302</v>
      </c>
      <c r="E1750" s="6" t="s">
        <v>289</v>
      </c>
      <c r="F1750" s="8" t="s">
        <v>5</v>
      </c>
      <c r="G1750" s="8" t="s">
        <v>25</v>
      </c>
    </row>
    <row r="1751" spans="1:7" s="8" customFormat="1">
      <c r="A1751" s="8" t="str">
        <f t="shared" si="35"/>
        <v>350302.400214</v>
      </c>
      <c r="B1751" s="9">
        <v>400214</v>
      </c>
      <c r="C1751" s="10" t="s">
        <v>146</v>
      </c>
      <c r="D1751" s="8">
        <v>350302</v>
      </c>
      <c r="E1751" s="6" t="s">
        <v>289</v>
      </c>
      <c r="F1751" s="8" t="s">
        <v>5</v>
      </c>
      <c r="G1751" s="8" t="s">
        <v>25</v>
      </c>
    </row>
    <row r="1752" spans="1:7" s="8" customFormat="1">
      <c r="A1752" s="8" t="str">
        <f t="shared" si="35"/>
        <v>350302.400219</v>
      </c>
      <c r="B1752" s="9">
        <v>400219</v>
      </c>
      <c r="C1752" s="10" t="s">
        <v>138</v>
      </c>
      <c r="D1752" s="8">
        <v>350302</v>
      </c>
      <c r="E1752" s="6" t="s">
        <v>289</v>
      </c>
      <c r="F1752" s="8" t="s">
        <v>5</v>
      </c>
      <c r="G1752" s="8" t="s">
        <v>25</v>
      </c>
    </row>
    <row r="1753" spans="1:7" s="8" customFormat="1">
      <c r="A1753" s="8" t="str">
        <f t="shared" si="35"/>
        <v>350302.400220</v>
      </c>
      <c r="B1753" s="9">
        <v>400220</v>
      </c>
      <c r="C1753" s="10" t="s">
        <v>139</v>
      </c>
      <c r="D1753" s="8">
        <v>350302</v>
      </c>
      <c r="E1753" s="6" t="s">
        <v>289</v>
      </c>
      <c r="F1753" s="8" t="s">
        <v>5</v>
      </c>
      <c r="G1753" s="8" t="s">
        <v>25</v>
      </c>
    </row>
    <row r="1754" spans="1:7" s="8" customFormat="1">
      <c r="A1754" s="8" t="str">
        <f t="shared" si="35"/>
        <v>350302.400221</v>
      </c>
      <c r="B1754" s="9">
        <v>400221</v>
      </c>
      <c r="C1754" s="10" t="s">
        <v>140</v>
      </c>
      <c r="D1754" s="8">
        <v>350302</v>
      </c>
      <c r="E1754" s="6" t="s">
        <v>289</v>
      </c>
      <c r="F1754" s="8" t="s">
        <v>5</v>
      </c>
      <c r="G1754" s="8" t="s">
        <v>25</v>
      </c>
    </row>
    <row r="1755" spans="1:7" s="8" customFormat="1">
      <c r="A1755" s="18" t="str">
        <f t="shared" si="35"/>
        <v>350303.400003</v>
      </c>
      <c r="B1755" s="18">
        <v>400003</v>
      </c>
      <c r="C1755" s="19" t="s">
        <v>83</v>
      </c>
      <c r="D1755" s="20">
        <v>350303</v>
      </c>
      <c r="E1755" s="6" t="s">
        <v>295</v>
      </c>
      <c r="F1755" s="20" t="s">
        <v>5</v>
      </c>
      <c r="G1755" s="20" t="s">
        <v>25</v>
      </c>
    </row>
    <row r="1756" spans="1:7" s="8" customFormat="1">
      <c r="A1756" s="21" t="str">
        <f t="shared" si="35"/>
        <v>350303.400004</v>
      </c>
      <c r="B1756" s="22">
        <v>400004</v>
      </c>
      <c r="C1756" s="23" t="s">
        <v>128</v>
      </c>
      <c r="D1756" s="21">
        <v>350303</v>
      </c>
      <c r="E1756" s="6" t="s">
        <v>295</v>
      </c>
      <c r="F1756" s="21" t="s">
        <v>5</v>
      </c>
      <c r="G1756" s="21" t="s">
        <v>25</v>
      </c>
    </row>
    <row r="1757" spans="1:7" s="8" customFormat="1">
      <c r="A1757" s="21" t="str">
        <f t="shared" si="35"/>
        <v>350303.400005</v>
      </c>
      <c r="B1757" s="22">
        <v>400005</v>
      </c>
      <c r="C1757" s="23" t="s">
        <v>129</v>
      </c>
      <c r="D1757" s="21">
        <v>350303</v>
      </c>
      <c r="E1757" s="6" t="s">
        <v>295</v>
      </c>
      <c r="F1757" s="21" t="s">
        <v>5</v>
      </c>
      <c r="G1757" s="21" t="s">
        <v>25</v>
      </c>
    </row>
    <row r="1758" spans="1:7" s="8" customFormat="1">
      <c r="A1758" s="21" t="str">
        <f t="shared" si="35"/>
        <v>350303.400006</v>
      </c>
      <c r="B1758" s="22">
        <v>400006</v>
      </c>
      <c r="C1758" s="23" t="s">
        <v>130</v>
      </c>
      <c r="D1758" s="21">
        <v>350303</v>
      </c>
      <c r="E1758" s="6" t="s">
        <v>295</v>
      </c>
      <c r="F1758" s="21" t="s">
        <v>5</v>
      </c>
      <c r="G1758" s="21" t="s">
        <v>25</v>
      </c>
    </row>
    <row r="1759" spans="1:7" s="8" customFormat="1">
      <c r="A1759" s="21" t="str">
        <f t="shared" si="35"/>
        <v>350303.400007</v>
      </c>
      <c r="B1759" s="22">
        <v>400007</v>
      </c>
      <c r="C1759" s="23" t="s">
        <v>131</v>
      </c>
      <c r="D1759" s="21">
        <v>350303</v>
      </c>
      <c r="E1759" s="6" t="s">
        <v>295</v>
      </c>
      <c r="F1759" s="21" t="s">
        <v>5</v>
      </c>
      <c r="G1759" s="21" t="s">
        <v>25</v>
      </c>
    </row>
    <row r="1760" spans="1:7" s="8" customFormat="1">
      <c r="A1760" s="21" t="str">
        <f t="shared" si="35"/>
        <v>350303.400010</v>
      </c>
      <c r="B1760" s="22">
        <v>400010</v>
      </c>
      <c r="C1760" s="23" t="s">
        <v>132</v>
      </c>
      <c r="D1760" s="21">
        <v>350303</v>
      </c>
      <c r="E1760" s="6" t="s">
        <v>295</v>
      </c>
      <c r="F1760" s="21" t="s">
        <v>5</v>
      </c>
      <c r="G1760" s="21" t="s">
        <v>25</v>
      </c>
    </row>
    <row r="1761" spans="1:7" s="8" customFormat="1">
      <c r="A1761" s="21" t="str">
        <f t="shared" si="35"/>
        <v>350303.400011</v>
      </c>
      <c r="B1761" s="22">
        <v>400011</v>
      </c>
      <c r="C1761" s="23" t="s">
        <v>133</v>
      </c>
      <c r="D1761" s="21">
        <v>350303</v>
      </c>
      <c r="E1761" s="6" t="s">
        <v>295</v>
      </c>
      <c r="F1761" s="7" t="s">
        <v>356</v>
      </c>
      <c r="G1761" s="21" t="s">
        <v>25</v>
      </c>
    </row>
    <row r="1762" spans="1:7" s="8" customFormat="1">
      <c r="A1762" s="21" t="str">
        <f t="shared" si="35"/>
        <v>350303.400012</v>
      </c>
      <c r="B1762" s="22">
        <v>400012</v>
      </c>
      <c r="C1762" s="23" t="s">
        <v>134</v>
      </c>
      <c r="D1762" s="21">
        <v>350303</v>
      </c>
      <c r="E1762" s="6" t="s">
        <v>295</v>
      </c>
      <c r="F1762" s="21" t="s">
        <v>5</v>
      </c>
      <c r="G1762" s="21" t="s">
        <v>25</v>
      </c>
    </row>
    <row r="1763" spans="1:7" s="8" customFormat="1">
      <c r="A1763" s="21" t="str">
        <f t="shared" si="35"/>
        <v>350303.400013</v>
      </c>
      <c r="B1763" s="22">
        <v>400013</v>
      </c>
      <c r="C1763" s="23" t="s">
        <v>135</v>
      </c>
      <c r="D1763" s="21">
        <v>350303</v>
      </c>
      <c r="E1763" s="6" t="s">
        <v>295</v>
      </c>
      <c r="F1763" s="21" t="s">
        <v>5</v>
      </c>
      <c r="G1763" s="21" t="s">
        <v>25</v>
      </c>
    </row>
    <row r="1764" spans="1:7" s="8" customFormat="1">
      <c r="A1764" s="21" t="str">
        <f t="shared" si="35"/>
        <v>350303.400014</v>
      </c>
      <c r="B1764" s="22">
        <v>400014</v>
      </c>
      <c r="C1764" s="23" t="s">
        <v>84</v>
      </c>
      <c r="D1764" s="21">
        <v>350303</v>
      </c>
      <c r="E1764" s="6" t="s">
        <v>295</v>
      </c>
      <c r="F1764" s="21" t="s">
        <v>5</v>
      </c>
      <c r="G1764" s="21" t="s">
        <v>25</v>
      </c>
    </row>
    <row r="1765" spans="1:7" s="8" customFormat="1">
      <c r="A1765" s="21" t="str">
        <f t="shared" si="35"/>
        <v>350303.400015</v>
      </c>
      <c r="B1765" s="22">
        <v>400015</v>
      </c>
      <c r="C1765" s="23" t="s">
        <v>85</v>
      </c>
      <c r="D1765" s="21">
        <v>350303</v>
      </c>
      <c r="E1765" s="6" t="s">
        <v>295</v>
      </c>
      <c r="F1765" s="21" t="s">
        <v>5</v>
      </c>
      <c r="G1765" s="21" t="s">
        <v>25</v>
      </c>
    </row>
    <row r="1766" spans="1:7" s="8" customFormat="1">
      <c r="A1766" s="21" t="str">
        <f t="shared" si="35"/>
        <v>350303.400016</v>
      </c>
      <c r="B1766" s="22">
        <v>400016</v>
      </c>
      <c r="C1766" s="23" t="s">
        <v>86</v>
      </c>
      <c r="D1766" s="21">
        <v>350303</v>
      </c>
      <c r="E1766" s="6" t="s">
        <v>295</v>
      </c>
      <c r="F1766" s="21" t="s">
        <v>5</v>
      </c>
      <c r="G1766" s="21" t="s">
        <v>25</v>
      </c>
    </row>
    <row r="1767" spans="1:7" s="8" customFormat="1">
      <c r="A1767" s="21" t="str">
        <f t="shared" si="35"/>
        <v>350303.400017</v>
      </c>
      <c r="B1767" s="22">
        <v>400017</v>
      </c>
      <c r="C1767" s="23" t="s">
        <v>87</v>
      </c>
      <c r="D1767" s="21">
        <v>350303</v>
      </c>
      <c r="E1767" s="6" t="s">
        <v>295</v>
      </c>
      <c r="F1767" s="21" t="s">
        <v>5</v>
      </c>
      <c r="G1767" s="21" t="s">
        <v>25</v>
      </c>
    </row>
    <row r="1768" spans="1:7" s="8" customFormat="1">
      <c r="A1768" s="21" t="str">
        <f t="shared" si="35"/>
        <v>350303.400020</v>
      </c>
      <c r="B1768" s="22">
        <v>400020</v>
      </c>
      <c r="C1768" s="23" t="s">
        <v>88</v>
      </c>
      <c r="D1768" s="21">
        <v>350303</v>
      </c>
      <c r="E1768" s="6" t="s">
        <v>295</v>
      </c>
      <c r="F1768" s="21" t="s">
        <v>5</v>
      </c>
      <c r="G1768" s="21" t="s">
        <v>25</v>
      </c>
    </row>
    <row r="1769" spans="1:7" s="8" customFormat="1">
      <c r="A1769" s="21" t="str">
        <f t="shared" si="35"/>
        <v>350303.400021</v>
      </c>
      <c r="B1769" s="22">
        <v>400021</v>
      </c>
      <c r="C1769" s="23" t="s">
        <v>89</v>
      </c>
      <c r="D1769" s="21">
        <v>350303</v>
      </c>
      <c r="E1769" s="6" t="s">
        <v>295</v>
      </c>
      <c r="F1769" s="21" t="s">
        <v>5</v>
      </c>
      <c r="G1769" s="21" t="s">
        <v>25</v>
      </c>
    </row>
    <row r="1770" spans="1:7" s="8" customFormat="1">
      <c r="A1770" s="21" t="str">
        <f t="shared" si="35"/>
        <v>350303.400022</v>
      </c>
      <c r="B1770" s="22">
        <v>400022</v>
      </c>
      <c r="C1770" s="23" t="s">
        <v>143</v>
      </c>
      <c r="D1770" s="21">
        <v>350303</v>
      </c>
      <c r="E1770" s="6" t="s">
        <v>295</v>
      </c>
      <c r="F1770" s="21" t="s">
        <v>5</v>
      </c>
      <c r="G1770" s="21" t="s">
        <v>25</v>
      </c>
    </row>
    <row r="1771" spans="1:7" s="8" customFormat="1">
      <c r="A1771" s="21" t="str">
        <f t="shared" si="35"/>
        <v>350303.400024</v>
      </c>
      <c r="B1771" s="22">
        <v>400024</v>
      </c>
      <c r="C1771" s="23" t="s">
        <v>144</v>
      </c>
      <c r="D1771" s="21">
        <v>350303</v>
      </c>
      <c r="E1771" s="6" t="s">
        <v>295</v>
      </c>
      <c r="F1771" s="21" t="s">
        <v>5</v>
      </c>
      <c r="G1771" s="21" t="s">
        <v>25</v>
      </c>
    </row>
    <row r="1772" spans="1:7" s="8" customFormat="1">
      <c r="A1772" s="21" t="str">
        <f t="shared" si="35"/>
        <v>350303.400025</v>
      </c>
      <c r="B1772" s="22">
        <v>400025</v>
      </c>
      <c r="C1772" s="23" t="s">
        <v>147</v>
      </c>
      <c r="D1772" s="21">
        <v>350303</v>
      </c>
      <c r="E1772" s="6" t="s">
        <v>295</v>
      </c>
      <c r="F1772" s="21" t="s">
        <v>5</v>
      </c>
      <c r="G1772" s="21" t="s">
        <v>25</v>
      </c>
    </row>
    <row r="1773" spans="1:7" s="8" customFormat="1">
      <c r="A1773" s="21" t="str">
        <f t="shared" si="35"/>
        <v>350303.400026</v>
      </c>
      <c r="B1773" s="22">
        <v>400026</v>
      </c>
      <c r="C1773" s="23" t="s">
        <v>148</v>
      </c>
      <c r="D1773" s="21">
        <v>350303</v>
      </c>
      <c r="E1773" s="6" t="s">
        <v>295</v>
      </c>
      <c r="F1773" s="21" t="s">
        <v>5</v>
      </c>
      <c r="G1773" s="21" t="s">
        <v>25</v>
      </c>
    </row>
    <row r="1774" spans="1:7" s="8" customFormat="1">
      <c r="A1774" s="21" t="str">
        <f t="shared" si="35"/>
        <v>350303.400027</v>
      </c>
      <c r="B1774" s="22">
        <v>400027</v>
      </c>
      <c r="C1774" s="23" t="s">
        <v>149</v>
      </c>
      <c r="D1774" s="21">
        <v>350303</v>
      </c>
      <c r="E1774" s="6" t="s">
        <v>295</v>
      </c>
      <c r="F1774" s="21" t="s">
        <v>5</v>
      </c>
      <c r="G1774" s="21" t="s">
        <v>25</v>
      </c>
    </row>
    <row r="1775" spans="1:7" s="8" customFormat="1">
      <c r="A1775" s="21" t="str">
        <f t="shared" si="35"/>
        <v>350303.400028</v>
      </c>
      <c r="B1775" s="22">
        <v>400028</v>
      </c>
      <c r="C1775" s="23" t="s">
        <v>150</v>
      </c>
      <c r="D1775" s="21">
        <v>350303</v>
      </c>
      <c r="E1775" s="6" t="s">
        <v>295</v>
      </c>
      <c r="F1775" s="21" t="s">
        <v>5</v>
      </c>
      <c r="G1775" s="21" t="s">
        <v>25</v>
      </c>
    </row>
    <row r="1776" spans="1:7" s="8" customFormat="1">
      <c r="A1776" s="21" t="str">
        <f t="shared" si="35"/>
        <v>350303.400029</v>
      </c>
      <c r="B1776" s="22">
        <v>400029</v>
      </c>
      <c r="C1776" s="23" t="s">
        <v>151</v>
      </c>
      <c r="D1776" s="21">
        <v>350303</v>
      </c>
      <c r="E1776" s="6" t="s">
        <v>295</v>
      </c>
      <c r="F1776" s="21" t="s">
        <v>5</v>
      </c>
      <c r="G1776" s="21" t="s">
        <v>25</v>
      </c>
    </row>
    <row r="1777" spans="1:7" s="8" customFormat="1">
      <c r="A1777" s="21" t="str">
        <f t="shared" si="35"/>
        <v>350303.400030</v>
      </c>
      <c r="B1777" s="22">
        <v>400030</v>
      </c>
      <c r="C1777" s="23" t="s">
        <v>152</v>
      </c>
      <c r="D1777" s="21">
        <v>350303</v>
      </c>
      <c r="E1777" s="6" t="s">
        <v>295</v>
      </c>
      <c r="F1777" s="21" t="s">
        <v>5</v>
      </c>
      <c r="G1777" s="21" t="s">
        <v>25</v>
      </c>
    </row>
    <row r="1778" spans="1:7" s="8" customFormat="1">
      <c r="A1778" s="21" t="str">
        <f t="shared" si="35"/>
        <v>350303.400175</v>
      </c>
      <c r="B1778" s="22">
        <v>400175</v>
      </c>
      <c r="C1778" s="23" t="s">
        <v>141</v>
      </c>
      <c r="D1778" s="21">
        <v>350303</v>
      </c>
      <c r="E1778" s="6" t="s">
        <v>295</v>
      </c>
      <c r="F1778" s="21" t="s">
        <v>5</v>
      </c>
      <c r="G1778" s="21" t="s">
        <v>25</v>
      </c>
    </row>
    <row r="1779" spans="1:7" s="8" customFormat="1">
      <c r="A1779" s="21" t="str">
        <f t="shared" si="35"/>
        <v>350303.400176</v>
      </c>
      <c r="B1779" s="22">
        <v>400176</v>
      </c>
      <c r="C1779" s="23" t="s">
        <v>142</v>
      </c>
      <c r="D1779" s="21">
        <v>350303</v>
      </c>
      <c r="E1779" s="6" t="s">
        <v>295</v>
      </c>
      <c r="F1779" s="21" t="s">
        <v>5</v>
      </c>
      <c r="G1779" s="21" t="s">
        <v>25</v>
      </c>
    </row>
    <row r="1780" spans="1:7" s="8" customFormat="1">
      <c r="A1780" s="21" t="str">
        <f t="shared" si="35"/>
        <v>350303.400177</v>
      </c>
      <c r="B1780" s="22">
        <v>400177</v>
      </c>
      <c r="C1780" s="23" t="s">
        <v>145</v>
      </c>
      <c r="D1780" s="21">
        <v>350303</v>
      </c>
      <c r="E1780" s="6" t="s">
        <v>295</v>
      </c>
      <c r="F1780" s="21" t="s">
        <v>5</v>
      </c>
      <c r="G1780" s="21" t="s">
        <v>25</v>
      </c>
    </row>
    <row r="1781" spans="1:7" s="8" customFormat="1">
      <c r="A1781" s="21" t="str">
        <f t="shared" si="35"/>
        <v>350303.400178</v>
      </c>
      <c r="B1781" s="22">
        <v>400178</v>
      </c>
      <c r="C1781" s="23" t="s">
        <v>153</v>
      </c>
      <c r="D1781" s="21">
        <v>350303</v>
      </c>
      <c r="E1781" s="6" t="s">
        <v>295</v>
      </c>
      <c r="F1781" s="21" t="s">
        <v>5</v>
      </c>
      <c r="G1781" s="21" t="s">
        <v>25</v>
      </c>
    </row>
    <row r="1782" spans="1:7" s="8" customFormat="1">
      <c r="A1782" s="21" t="str">
        <f t="shared" si="35"/>
        <v>350303.400179</v>
      </c>
      <c r="B1782" s="22">
        <v>400179</v>
      </c>
      <c r="C1782" s="23" t="s">
        <v>155</v>
      </c>
      <c r="D1782" s="21">
        <v>350303</v>
      </c>
      <c r="E1782" s="6" t="s">
        <v>295</v>
      </c>
      <c r="F1782" s="21" t="s">
        <v>5</v>
      </c>
      <c r="G1782" s="21" t="s">
        <v>25</v>
      </c>
    </row>
    <row r="1783" spans="1:7" s="8" customFormat="1">
      <c r="A1783" s="24" t="str">
        <f t="shared" si="35"/>
        <v>350303.400180</v>
      </c>
      <c r="B1783" s="24">
        <v>400180</v>
      </c>
      <c r="C1783" s="25" t="s">
        <v>154</v>
      </c>
      <c r="D1783" s="26">
        <v>350303</v>
      </c>
      <c r="E1783" s="6" t="s">
        <v>295</v>
      </c>
      <c r="F1783" s="26" t="s">
        <v>5</v>
      </c>
      <c r="G1783" s="26" t="s">
        <v>25</v>
      </c>
    </row>
    <row r="1784" spans="1:7" s="8" customFormat="1">
      <c r="A1784" s="21" t="str">
        <f t="shared" si="35"/>
        <v>350303.400202</v>
      </c>
      <c r="B1784" s="22">
        <v>400202</v>
      </c>
      <c r="C1784" s="23" t="s">
        <v>136</v>
      </c>
      <c r="D1784" s="21">
        <v>350303</v>
      </c>
      <c r="E1784" s="6" t="s">
        <v>295</v>
      </c>
      <c r="F1784" s="21" t="s">
        <v>5</v>
      </c>
      <c r="G1784" s="21" t="s">
        <v>25</v>
      </c>
    </row>
    <row r="1785" spans="1:7" s="8" customFormat="1">
      <c r="A1785" s="21" t="str">
        <f t="shared" si="35"/>
        <v>350303.400203</v>
      </c>
      <c r="B1785" s="22">
        <v>400203</v>
      </c>
      <c r="C1785" s="23" t="s">
        <v>137</v>
      </c>
      <c r="D1785" s="21">
        <v>350303</v>
      </c>
      <c r="E1785" s="6" t="s">
        <v>295</v>
      </c>
      <c r="F1785" s="21" t="s">
        <v>5</v>
      </c>
      <c r="G1785" s="21" t="s">
        <v>25</v>
      </c>
    </row>
    <row r="1786" spans="1:7" s="8" customFormat="1">
      <c r="A1786" s="21" t="str">
        <f t="shared" si="35"/>
        <v>350303.400214</v>
      </c>
      <c r="B1786" s="22">
        <v>400214</v>
      </c>
      <c r="C1786" s="23" t="s">
        <v>146</v>
      </c>
      <c r="D1786" s="21">
        <v>350303</v>
      </c>
      <c r="E1786" s="6" t="s">
        <v>295</v>
      </c>
      <c r="F1786" s="21" t="s">
        <v>5</v>
      </c>
      <c r="G1786" s="21" t="s">
        <v>25</v>
      </c>
    </row>
    <row r="1787" spans="1:7" s="8" customFormat="1">
      <c r="A1787" s="21" t="str">
        <f t="shared" si="35"/>
        <v>350303.400219</v>
      </c>
      <c r="B1787" s="22">
        <v>400219</v>
      </c>
      <c r="C1787" s="23" t="s">
        <v>138</v>
      </c>
      <c r="D1787" s="21">
        <v>350303</v>
      </c>
      <c r="E1787" s="6" t="s">
        <v>295</v>
      </c>
      <c r="F1787" s="21" t="s">
        <v>5</v>
      </c>
      <c r="G1787" s="21" t="s">
        <v>25</v>
      </c>
    </row>
    <row r="1788" spans="1:7" s="8" customFormat="1">
      <c r="A1788" s="21" t="str">
        <f t="shared" si="35"/>
        <v>350303.400220</v>
      </c>
      <c r="B1788" s="22">
        <v>400220</v>
      </c>
      <c r="C1788" s="23" t="s">
        <v>139</v>
      </c>
      <c r="D1788" s="21">
        <v>350303</v>
      </c>
      <c r="E1788" s="6" t="s">
        <v>295</v>
      </c>
      <c r="F1788" s="21" t="s">
        <v>5</v>
      </c>
      <c r="G1788" s="21" t="s">
        <v>25</v>
      </c>
    </row>
    <row r="1789" spans="1:7" s="8" customFormat="1">
      <c r="A1789" s="21" t="str">
        <f t="shared" si="35"/>
        <v>350303.400221</v>
      </c>
      <c r="B1789" s="22">
        <v>400221</v>
      </c>
      <c r="C1789" s="23" t="s">
        <v>140</v>
      </c>
      <c r="D1789" s="21">
        <v>350303</v>
      </c>
      <c r="E1789" s="6" t="s">
        <v>295</v>
      </c>
      <c r="F1789" s="21" t="s">
        <v>5</v>
      </c>
      <c r="G1789" s="21" t="s">
        <v>25</v>
      </c>
    </row>
    <row r="1790" spans="1:7" s="8" customFormat="1">
      <c r="A1790" s="18" t="str">
        <f t="shared" si="35"/>
        <v>350304.400003</v>
      </c>
      <c r="B1790" s="18">
        <v>400003</v>
      </c>
      <c r="C1790" s="19" t="s">
        <v>83</v>
      </c>
      <c r="D1790" s="20">
        <v>350304</v>
      </c>
      <c r="E1790" s="6" t="s">
        <v>296</v>
      </c>
      <c r="F1790" s="20" t="s">
        <v>5</v>
      </c>
      <c r="G1790" s="20" t="s">
        <v>25</v>
      </c>
    </row>
    <row r="1791" spans="1:7" s="8" customFormat="1">
      <c r="A1791" s="21" t="str">
        <f t="shared" si="35"/>
        <v>350304.400004</v>
      </c>
      <c r="B1791" s="22">
        <v>400004</v>
      </c>
      <c r="C1791" s="23" t="s">
        <v>128</v>
      </c>
      <c r="D1791" s="21">
        <v>350304</v>
      </c>
      <c r="E1791" s="6" t="s">
        <v>296</v>
      </c>
      <c r="F1791" s="21" t="s">
        <v>5</v>
      </c>
      <c r="G1791" s="21" t="s">
        <v>25</v>
      </c>
    </row>
    <row r="1792" spans="1:7" s="8" customFormat="1">
      <c r="A1792" s="21" t="str">
        <f t="shared" si="35"/>
        <v>350304.400005</v>
      </c>
      <c r="B1792" s="22">
        <v>400005</v>
      </c>
      <c r="C1792" s="23" t="s">
        <v>129</v>
      </c>
      <c r="D1792" s="21">
        <v>350304</v>
      </c>
      <c r="E1792" s="6" t="s">
        <v>296</v>
      </c>
      <c r="F1792" s="21" t="s">
        <v>5</v>
      </c>
      <c r="G1792" s="21" t="s">
        <v>25</v>
      </c>
    </row>
    <row r="1793" spans="1:7" s="8" customFormat="1">
      <c r="A1793" s="21" t="str">
        <f t="shared" si="35"/>
        <v>350304.400006</v>
      </c>
      <c r="B1793" s="22">
        <v>400006</v>
      </c>
      <c r="C1793" s="23" t="s">
        <v>130</v>
      </c>
      <c r="D1793" s="21">
        <v>350304</v>
      </c>
      <c r="E1793" s="6" t="s">
        <v>296</v>
      </c>
      <c r="F1793" s="21" t="s">
        <v>5</v>
      </c>
      <c r="G1793" s="21" t="s">
        <v>25</v>
      </c>
    </row>
    <row r="1794" spans="1:7" s="8" customFormat="1">
      <c r="A1794" s="21" t="str">
        <f t="shared" si="35"/>
        <v>350304.400007</v>
      </c>
      <c r="B1794" s="22">
        <v>400007</v>
      </c>
      <c r="C1794" s="23" t="s">
        <v>131</v>
      </c>
      <c r="D1794" s="21">
        <v>350304</v>
      </c>
      <c r="E1794" s="6" t="s">
        <v>296</v>
      </c>
      <c r="F1794" s="21" t="s">
        <v>5</v>
      </c>
      <c r="G1794" s="21" t="s">
        <v>25</v>
      </c>
    </row>
    <row r="1795" spans="1:7" s="8" customFormat="1">
      <c r="A1795" s="21" t="str">
        <f t="shared" si="35"/>
        <v>350304.400010</v>
      </c>
      <c r="B1795" s="22">
        <v>400010</v>
      </c>
      <c r="C1795" s="23" t="s">
        <v>132</v>
      </c>
      <c r="D1795" s="21">
        <v>350304</v>
      </c>
      <c r="E1795" s="6" t="s">
        <v>296</v>
      </c>
      <c r="F1795" s="21" t="s">
        <v>5</v>
      </c>
      <c r="G1795" s="21" t="s">
        <v>25</v>
      </c>
    </row>
    <row r="1796" spans="1:7" s="8" customFormat="1">
      <c r="A1796" s="21" t="str">
        <f t="shared" si="35"/>
        <v>350304.400011</v>
      </c>
      <c r="B1796" s="22">
        <v>400011</v>
      </c>
      <c r="C1796" s="23" t="s">
        <v>133</v>
      </c>
      <c r="D1796" s="21">
        <v>350304</v>
      </c>
      <c r="E1796" s="6" t="s">
        <v>296</v>
      </c>
      <c r="F1796" s="7" t="s">
        <v>356</v>
      </c>
      <c r="G1796" s="21" t="s">
        <v>25</v>
      </c>
    </row>
    <row r="1797" spans="1:7" s="8" customFormat="1">
      <c r="A1797" s="21" t="str">
        <f t="shared" si="35"/>
        <v>350304.400012</v>
      </c>
      <c r="B1797" s="22">
        <v>400012</v>
      </c>
      <c r="C1797" s="23" t="s">
        <v>134</v>
      </c>
      <c r="D1797" s="21">
        <v>350304</v>
      </c>
      <c r="E1797" s="6" t="s">
        <v>296</v>
      </c>
      <c r="F1797" s="21" t="s">
        <v>5</v>
      </c>
      <c r="G1797" s="21" t="s">
        <v>25</v>
      </c>
    </row>
    <row r="1798" spans="1:7" s="8" customFormat="1">
      <c r="A1798" s="21" t="str">
        <f t="shared" si="35"/>
        <v>350304.400013</v>
      </c>
      <c r="B1798" s="22">
        <v>400013</v>
      </c>
      <c r="C1798" s="23" t="s">
        <v>135</v>
      </c>
      <c r="D1798" s="21">
        <v>350304</v>
      </c>
      <c r="E1798" s="6" t="s">
        <v>296</v>
      </c>
      <c r="F1798" s="21" t="s">
        <v>5</v>
      </c>
      <c r="G1798" s="21" t="s">
        <v>25</v>
      </c>
    </row>
    <row r="1799" spans="1:7" s="8" customFormat="1">
      <c r="A1799" s="21" t="str">
        <f t="shared" si="35"/>
        <v>350304.400014</v>
      </c>
      <c r="B1799" s="22">
        <v>400014</v>
      </c>
      <c r="C1799" s="23" t="s">
        <v>84</v>
      </c>
      <c r="D1799" s="21">
        <v>350304</v>
      </c>
      <c r="E1799" s="6" t="s">
        <v>296</v>
      </c>
      <c r="F1799" s="21" t="s">
        <v>5</v>
      </c>
      <c r="G1799" s="21" t="s">
        <v>25</v>
      </c>
    </row>
    <row r="1800" spans="1:7" s="8" customFormat="1">
      <c r="A1800" s="21" t="str">
        <f t="shared" si="35"/>
        <v>350304.400015</v>
      </c>
      <c r="B1800" s="22">
        <v>400015</v>
      </c>
      <c r="C1800" s="23" t="s">
        <v>85</v>
      </c>
      <c r="D1800" s="21">
        <v>350304</v>
      </c>
      <c r="E1800" s="6" t="s">
        <v>296</v>
      </c>
      <c r="F1800" s="21" t="s">
        <v>5</v>
      </c>
      <c r="G1800" s="21" t="s">
        <v>25</v>
      </c>
    </row>
    <row r="1801" spans="1:7" s="8" customFormat="1">
      <c r="A1801" s="21" t="str">
        <f t="shared" ref="A1801:A1865" si="36">CONCATENATE(D1801,".",B1801)</f>
        <v>350304.400016</v>
      </c>
      <c r="B1801" s="22">
        <v>400016</v>
      </c>
      <c r="C1801" s="23" t="s">
        <v>86</v>
      </c>
      <c r="D1801" s="21">
        <v>350304</v>
      </c>
      <c r="E1801" s="6" t="s">
        <v>296</v>
      </c>
      <c r="F1801" s="21" t="s">
        <v>5</v>
      </c>
      <c r="G1801" s="21" t="s">
        <v>25</v>
      </c>
    </row>
    <row r="1802" spans="1:7" s="8" customFormat="1">
      <c r="A1802" s="21" t="str">
        <f t="shared" si="36"/>
        <v>350304.400017</v>
      </c>
      <c r="B1802" s="22">
        <v>400017</v>
      </c>
      <c r="C1802" s="23" t="s">
        <v>87</v>
      </c>
      <c r="D1802" s="21">
        <v>350304</v>
      </c>
      <c r="E1802" s="6" t="s">
        <v>296</v>
      </c>
      <c r="F1802" s="21" t="s">
        <v>5</v>
      </c>
      <c r="G1802" s="21" t="s">
        <v>25</v>
      </c>
    </row>
    <row r="1803" spans="1:7" s="8" customFormat="1">
      <c r="A1803" s="21" t="str">
        <f t="shared" si="36"/>
        <v>350304.400020</v>
      </c>
      <c r="B1803" s="22">
        <v>400020</v>
      </c>
      <c r="C1803" s="23" t="s">
        <v>88</v>
      </c>
      <c r="D1803" s="21">
        <v>350304</v>
      </c>
      <c r="E1803" s="6" t="s">
        <v>296</v>
      </c>
      <c r="F1803" s="21" t="s">
        <v>5</v>
      </c>
      <c r="G1803" s="21" t="s">
        <v>25</v>
      </c>
    </row>
    <row r="1804" spans="1:7" s="8" customFormat="1">
      <c r="A1804" s="21" t="str">
        <f t="shared" si="36"/>
        <v>350304.400021</v>
      </c>
      <c r="B1804" s="22">
        <v>400021</v>
      </c>
      <c r="C1804" s="23" t="s">
        <v>89</v>
      </c>
      <c r="D1804" s="21">
        <v>350304</v>
      </c>
      <c r="E1804" s="6" t="s">
        <v>296</v>
      </c>
      <c r="F1804" s="21" t="s">
        <v>5</v>
      </c>
      <c r="G1804" s="21" t="s">
        <v>25</v>
      </c>
    </row>
    <row r="1805" spans="1:7" s="8" customFormat="1">
      <c r="A1805" s="21" t="str">
        <f t="shared" si="36"/>
        <v>350304.400022</v>
      </c>
      <c r="B1805" s="22">
        <v>400022</v>
      </c>
      <c r="C1805" s="23" t="s">
        <v>143</v>
      </c>
      <c r="D1805" s="21">
        <v>350304</v>
      </c>
      <c r="E1805" s="6" t="s">
        <v>296</v>
      </c>
      <c r="F1805" s="21" t="s">
        <v>5</v>
      </c>
      <c r="G1805" s="21" t="s">
        <v>25</v>
      </c>
    </row>
    <row r="1806" spans="1:7" s="8" customFormat="1">
      <c r="A1806" s="21" t="str">
        <f t="shared" si="36"/>
        <v>350304.400024</v>
      </c>
      <c r="B1806" s="22">
        <v>400024</v>
      </c>
      <c r="C1806" s="23" t="s">
        <v>144</v>
      </c>
      <c r="D1806" s="21">
        <v>350304</v>
      </c>
      <c r="E1806" s="6" t="s">
        <v>296</v>
      </c>
      <c r="F1806" s="21" t="s">
        <v>5</v>
      </c>
      <c r="G1806" s="21" t="s">
        <v>25</v>
      </c>
    </row>
    <row r="1807" spans="1:7" s="8" customFormat="1">
      <c r="A1807" s="21" t="str">
        <f t="shared" si="36"/>
        <v>350304.400025</v>
      </c>
      <c r="B1807" s="22">
        <v>400025</v>
      </c>
      <c r="C1807" s="23" t="s">
        <v>147</v>
      </c>
      <c r="D1807" s="21">
        <v>350304</v>
      </c>
      <c r="E1807" s="6" t="s">
        <v>296</v>
      </c>
      <c r="F1807" s="21" t="s">
        <v>5</v>
      </c>
      <c r="G1807" s="21" t="s">
        <v>25</v>
      </c>
    </row>
    <row r="1808" spans="1:7" s="8" customFormat="1">
      <c r="A1808" s="21" t="str">
        <f t="shared" si="36"/>
        <v>350304.400026</v>
      </c>
      <c r="B1808" s="22">
        <v>400026</v>
      </c>
      <c r="C1808" s="23" t="s">
        <v>148</v>
      </c>
      <c r="D1808" s="21">
        <v>350304</v>
      </c>
      <c r="E1808" s="6" t="s">
        <v>296</v>
      </c>
      <c r="F1808" s="21" t="s">
        <v>5</v>
      </c>
      <c r="G1808" s="21" t="s">
        <v>25</v>
      </c>
    </row>
    <row r="1809" spans="1:7" s="8" customFormat="1">
      <c r="A1809" s="21" t="str">
        <f t="shared" si="36"/>
        <v>350304.400027</v>
      </c>
      <c r="B1809" s="22">
        <v>400027</v>
      </c>
      <c r="C1809" s="23" t="s">
        <v>149</v>
      </c>
      <c r="D1809" s="21">
        <v>350304</v>
      </c>
      <c r="E1809" s="6" t="s">
        <v>296</v>
      </c>
      <c r="F1809" s="21" t="s">
        <v>5</v>
      </c>
      <c r="G1809" s="21" t="s">
        <v>25</v>
      </c>
    </row>
    <row r="1810" spans="1:7" s="8" customFormat="1">
      <c r="A1810" s="21" t="str">
        <f t="shared" si="36"/>
        <v>350304.400028</v>
      </c>
      <c r="B1810" s="22">
        <v>400028</v>
      </c>
      <c r="C1810" s="23" t="s">
        <v>150</v>
      </c>
      <c r="D1810" s="21">
        <v>350304</v>
      </c>
      <c r="E1810" s="6" t="s">
        <v>296</v>
      </c>
      <c r="F1810" s="21" t="s">
        <v>5</v>
      </c>
      <c r="G1810" s="21" t="s">
        <v>25</v>
      </c>
    </row>
    <row r="1811" spans="1:7" s="8" customFormat="1">
      <c r="A1811" s="21" t="str">
        <f t="shared" si="36"/>
        <v>350304.400029</v>
      </c>
      <c r="B1811" s="22">
        <v>400029</v>
      </c>
      <c r="C1811" s="23" t="s">
        <v>151</v>
      </c>
      <c r="D1811" s="21">
        <v>350304</v>
      </c>
      <c r="E1811" s="6" t="s">
        <v>296</v>
      </c>
      <c r="F1811" s="21" t="s">
        <v>5</v>
      </c>
      <c r="G1811" s="21" t="s">
        <v>25</v>
      </c>
    </row>
    <row r="1812" spans="1:7" s="8" customFormat="1">
      <c r="A1812" s="21" t="str">
        <f t="shared" si="36"/>
        <v>350304.400030</v>
      </c>
      <c r="B1812" s="22">
        <v>400030</v>
      </c>
      <c r="C1812" s="23" t="s">
        <v>152</v>
      </c>
      <c r="D1812" s="21">
        <v>350304</v>
      </c>
      <c r="E1812" s="6" t="s">
        <v>296</v>
      </c>
      <c r="F1812" s="21" t="s">
        <v>5</v>
      </c>
      <c r="G1812" s="21" t="s">
        <v>25</v>
      </c>
    </row>
    <row r="1813" spans="1:7" s="8" customFormat="1">
      <c r="A1813" s="21" t="str">
        <f t="shared" si="36"/>
        <v>350304.400175</v>
      </c>
      <c r="B1813" s="22">
        <v>400175</v>
      </c>
      <c r="C1813" s="23" t="s">
        <v>141</v>
      </c>
      <c r="D1813" s="21">
        <v>350304</v>
      </c>
      <c r="E1813" s="6" t="s">
        <v>296</v>
      </c>
      <c r="F1813" s="21" t="s">
        <v>5</v>
      </c>
      <c r="G1813" s="21" t="s">
        <v>25</v>
      </c>
    </row>
    <row r="1814" spans="1:7" s="8" customFormat="1">
      <c r="A1814" s="21" t="str">
        <f t="shared" si="36"/>
        <v>350304.400176</v>
      </c>
      <c r="B1814" s="22">
        <v>400176</v>
      </c>
      <c r="C1814" s="23" t="s">
        <v>142</v>
      </c>
      <c r="D1814" s="21">
        <v>350304</v>
      </c>
      <c r="E1814" s="6" t="s">
        <v>296</v>
      </c>
      <c r="F1814" s="21" t="s">
        <v>5</v>
      </c>
      <c r="G1814" s="21" t="s">
        <v>25</v>
      </c>
    </row>
    <row r="1815" spans="1:7" s="8" customFormat="1">
      <c r="A1815" s="21" t="str">
        <f t="shared" si="36"/>
        <v>350304.400177</v>
      </c>
      <c r="B1815" s="22">
        <v>400177</v>
      </c>
      <c r="C1815" s="23" t="s">
        <v>145</v>
      </c>
      <c r="D1815" s="21">
        <v>350304</v>
      </c>
      <c r="E1815" s="6" t="s">
        <v>296</v>
      </c>
      <c r="F1815" s="21" t="s">
        <v>5</v>
      </c>
      <c r="G1815" s="21" t="s">
        <v>25</v>
      </c>
    </row>
    <row r="1816" spans="1:7" s="8" customFormat="1">
      <c r="A1816" s="21" t="str">
        <f t="shared" si="36"/>
        <v>350304.400178</v>
      </c>
      <c r="B1816" s="22">
        <v>400178</v>
      </c>
      <c r="C1816" s="23" t="s">
        <v>153</v>
      </c>
      <c r="D1816" s="21">
        <v>350304</v>
      </c>
      <c r="E1816" s="6" t="s">
        <v>296</v>
      </c>
      <c r="F1816" s="21" t="s">
        <v>5</v>
      </c>
      <c r="G1816" s="21" t="s">
        <v>25</v>
      </c>
    </row>
    <row r="1817" spans="1:7" s="8" customFormat="1">
      <c r="A1817" s="21" t="str">
        <f t="shared" si="36"/>
        <v>350304.400179</v>
      </c>
      <c r="B1817" s="22">
        <v>400179</v>
      </c>
      <c r="C1817" s="23" t="s">
        <v>155</v>
      </c>
      <c r="D1817" s="21">
        <v>350304</v>
      </c>
      <c r="E1817" s="6" t="s">
        <v>296</v>
      </c>
      <c r="F1817" s="21" t="s">
        <v>5</v>
      </c>
      <c r="G1817" s="21" t="s">
        <v>25</v>
      </c>
    </row>
    <row r="1818" spans="1:7" s="8" customFormat="1">
      <c r="A1818" s="24" t="str">
        <f t="shared" si="36"/>
        <v>350304.400180</v>
      </c>
      <c r="B1818" s="24">
        <v>400180</v>
      </c>
      <c r="C1818" s="25" t="s">
        <v>154</v>
      </c>
      <c r="D1818" s="26">
        <v>350304</v>
      </c>
      <c r="E1818" s="6" t="s">
        <v>296</v>
      </c>
      <c r="F1818" s="26" t="s">
        <v>5</v>
      </c>
      <c r="G1818" s="26" t="s">
        <v>25</v>
      </c>
    </row>
    <row r="1819" spans="1:7" s="8" customFormat="1">
      <c r="A1819" s="21" t="str">
        <f t="shared" si="36"/>
        <v>350304.400202</v>
      </c>
      <c r="B1819" s="22">
        <v>400202</v>
      </c>
      <c r="C1819" s="23" t="s">
        <v>136</v>
      </c>
      <c r="D1819" s="21">
        <v>350304</v>
      </c>
      <c r="E1819" s="6" t="s">
        <v>296</v>
      </c>
      <c r="F1819" s="21" t="s">
        <v>5</v>
      </c>
      <c r="G1819" s="21" t="s">
        <v>25</v>
      </c>
    </row>
    <row r="1820" spans="1:7" s="8" customFormat="1">
      <c r="A1820" s="21" t="str">
        <f t="shared" si="36"/>
        <v>350304.400203</v>
      </c>
      <c r="B1820" s="22">
        <v>400203</v>
      </c>
      <c r="C1820" s="23" t="s">
        <v>137</v>
      </c>
      <c r="D1820" s="21">
        <v>350304</v>
      </c>
      <c r="E1820" s="6" t="s">
        <v>296</v>
      </c>
      <c r="F1820" s="21" t="s">
        <v>5</v>
      </c>
      <c r="G1820" s="21" t="s">
        <v>25</v>
      </c>
    </row>
    <row r="1821" spans="1:7" s="8" customFormat="1">
      <c r="A1821" s="21" t="str">
        <f t="shared" si="36"/>
        <v>350304.400214</v>
      </c>
      <c r="B1821" s="22">
        <v>400214</v>
      </c>
      <c r="C1821" s="23" t="s">
        <v>146</v>
      </c>
      <c r="D1821" s="21">
        <v>350304</v>
      </c>
      <c r="E1821" s="6" t="s">
        <v>296</v>
      </c>
      <c r="F1821" s="21" t="s">
        <v>5</v>
      </c>
      <c r="G1821" s="21" t="s">
        <v>25</v>
      </c>
    </row>
    <row r="1822" spans="1:7" s="8" customFormat="1">
      <c r="A1822" s="21" t="str">
        <f t="shared" si="36"/>
        <v>350304.400219</v>
      </c>
      <c r="B1822" s="22">
        <v>400219</v>
      </c>
      <c r="C1822" s="23" t="s">
        <v>138</v>
      </c>
      <c r="D1822" s="21">
        <v>350304</v>
      </c>
      <c r="E1822" s="6" t="s">
        <v>296</v>
      </c>
      <c r="F1822" s="21" t="s">
        <v>5</v>
      </c>
      <c r="G1822" s="21" t="s">
        <v>25</v>
      </c>
    </row>
    <row r="1823" spans="1:7" s="8" customFormat="1">
      <c r="A1823" s="21" t="str">
        <f t="shared" si="36"/>
        <v>350304.400220</v>
      </c>
      <c r="B1823" s="22">
        <v>400220</v>
      </c>
      <c r="C1823" s="23" t="s">
        <v>139</v>
      </c>
      <c r="D1823" s="21">
        <v>350304</v>
      </c>
      <c r="E1823" s="6" t="s">
        <v>296</v>
      </c>
      <c r="F1823" s="21" t="s">
        <v>5</v>
      </c>
      <c r="G1823" s="21" t="s">
        <v>25</v>
      </c>
    </row>
    <row r="1824" spans="1:7" s="8" customFormat="1">
      <c r="A1824" s="21" t="str">
        <f t="shared" si="36"/>
        <v>350304.400221</v>
      </c>
      <c r="B1824" s="22">
        <v>400221</v>
      </c>
      <c r="C1824" s="23" t="s">
        <v>140</v>
      </c>
      <c r="D1824" s="21">
        <v>350304</v>
      </c>
      <c r="E1824" s="6" t="s">
        <v>296</v>
      </c>
      <c r="F1824" s="21" t="s">
        <v>5</v>
      </c>
      <c r="G1824" s="21" t="s">
        <v>25</v>
      </c>
    </row>
    <row r="1825" spans="1:7" s="8" customFormat="1">
      <c r="A1825" s="53">
        <v>320304400232</v>
      </c>
      <c r="B1825" s="22">
        <v>400232</v>
      </c>
      <c r="C1825" s="23" t="s">
        <v>375</v>
      </c>
      <c r="D1825" s="21">
        <v>350304</v>
      </c>
      <c r="E1825" s="6" t="s">
        <v>296</v>
      </c>
      <c r="F1825" s="21" t="s">
        <v>19</v>
      </c>
      <c r="G1825" s="21"/>
    </row>
    <row r="1826" spans="1:7" s="8" customFormat="1">
      <c r="A1826" s="11" t="str">
        <f t="shared" si="36"/>
        <v>350305.400003</v>
      </c>
      <c r="B1826" s="11">
        <v>400003</v>
      </c>
      <c r="C1826" s="12" t="s">
        <v>83</v>
      </c>
      <c r="D1826" s="15">
        <v>350305</v>
      </c>
      <c r="E1826" s="6" t="s">
        <v>287</v>
      </c>
      <c r="F1826" s="15" t="s">
        <v>5</v>
      </c>
      <c r="G1826" s="15" t="s">
        <v>25</v>
      </c>
    </row>
    <row r="1827" spans="1:7" s="8" customFormat="1">
      <c r="A1827" s="8" t="str">
        <f t="shared" si="36"/>
        <v>350305.400004</v>
      </c>
      <c r="B1827" s="9">
        <v>400004</v>
      </c>
      <c r="C1827" s="10" t="s">
        <v>128</v>
      </c>
      <c r="D1827" s="8">
        <v>350305</v>
      </c>
      <c r="E1827" s="6" t="s">
        <v>287</v>
      </c>
      <c r="F1827" s="8" t="s">
        <v>5</v>
      </c>
      <c r="G1827" s="8" t="s">
        <v>25</v>
      </c>
    </row>
    <row r="1828" spans="1:7" s="8" customFormat="1">
      <c r="A1828" s="8" t="str">
        <f t="shared" si="36"/>
        <v>350305.400005</v>
      </c>
      <c r="B1828" s="9">
        <v>400005</v>
      </c>
      <c r="C1828" s="10" t="s">
        <v>129</v>
      </c>
      <c r="D1828" s="8">
        <v>350305</v>
      </c>
      <c r="E1828" s="6" t="s">
        <v>287</v>
      </c>
      <c r="F1828" s="8" t="s">
        <v>5</v>
      </c>
      <c r="G1828" s="8" t="s">
        <v>25</v>
      </c>
    </row>
    <row r="1829" spans="1:7" s="8" customFormat="1">
      <c r="A1829" s="8" t="str">
        <f t="shared" si="36"/>
        <v>350305.400006</v>
      </c>
      <c r="B1829" s="9">
        <v>400006</v>
      </c>
      <c r="C1829" s="10" t="s">
        <v>130</v>
      </c>
      <c r="D1829" s="8">
        <v>350305</v>
      </c>
      <c r="E1829" s="6" t="s">
        <v>287</v>
      </c>
      <c r="F1829" s="8" t="s">
        <v>5</v>
      </c>
      <c r="G1829" s="8" t="s">
        <v>25</v>
      </c>
    </row>
    <row r="1830" spans="1:7" s="8" customFormat="1">
      <c r="A1830" s="8" t="str">
        <f t="shared" si="36"/>
        <v>350305.400007</v>
      </c>
      <c r="B1830" s="9">
        <v>400007</v>
      </c>
      <c r="C1830" s="10" t="s">
        <v>131</v>
      </c>
      <c r="D1830" s="8">
        <v>350305</v>
      </c>
      <c r="E1830" s="6" t="s">
        <v>287</v>
      </c>
      <c r="F1830" s="8" t="s">
        <v>5</v>
      </c>
      <c r="G1830" s="8" t="s">
        <v>25</v>
      </c>
    </row>
    <row r="1831" spans="1:7" s="8" customFormat="1">
      <c r="A1831" s="8" t="str">
        <f t="shared" si="36"/>
        <v>350305.400010</v>
      </c>
      <c r="B1831" s="9">
        <v>400010</v>
      </c>
      <c r="C1831" s="10" t="s">
        <v>132</v>
      </c>
      <c r="D1831" s="8">
        <v>350305</v>
      </c>
      <c r="E1831" s="6" t="s">
        <v>287</v>
      </c>
      <c r="F1831" s="8" t="s">
        <v>5</v>
      </c>
      <c r="G1831" s="8" t="s">
        <v>25</v>
      </c>
    </row>
    <row r="1832" spans="1:7" s="8" customFormat="1">
      <c r="A1832" s="8" t="str">
        <f t="shared" si="36"/>
        <v>350305.400011</v>
      </c>
      <c r="B1832" s="9">
        <v>400011</v>
      </c>
      <c r="C1832" s="10" t="s">
        <v>133</v>
      </c>
      <c r="D1832" s="8">
        <v>350305</v>
      </c>
      <c r="E1832" s="6" t="s">
        <v>287</v>
      </c>
      <c r="F1832" s="7" t="s">
        <v>356</v>
      </c>
      <c r="G1832" s="8" t="s">
        <v>25</v>
      </c>
    </row>
    <row r="1833" spans="1:7" s="8" customFormat="1">
      <c r="A1833" s="8" t="str">
        <f t="shared" si="36"/>
        <v>350305.400012</v>
      </c>
      <c r="B1833" s="9">
        <v>400012</v>
      </c>
      <c r="C1833" s="10" t="s">
        <v>134</v>
      </c>
      <c r="D1833" s="8">
        <v>350305</v>
      </c>
      <c r="E1833" s="6" t="s">
        <v>287</v>
      </c>
      <c r="F1833" s="8" t="s">
        <v>5</v>
      </c>
      <c r="G1833" s="8" t="s">
        <v>25</v>
      </c>
    </row>
    <row r="1834" spans="1:7" s="8" customFormat="1">
      <c r="A1834" s="8" t="str">
        <f t="shared" si="36"/>
        <v>350305.400013</v>
      </c>
      <c r="B1834" s="9">
        <v>400013</v>
      </c>
      <c r="C1834" s="10" t="s">
        <v>135</v>
      </c>
      <c r="D1834" s="8">
        <v>350305</v>
      </c>
      <c r="E1834" s="6" t="s">
        <v>287</v>
      </c>
      <c r="F1834" s="8" t="s">
        <v>5</v>
      </c>
      <c r="G1834" s="8" t="s">
        <v>25</v>
      </c>
    </row>
    <row r="1835" spans="1:7" s="8" customFormat="1">
      <c r="A1835" s="8" t="str">
        <f t="shared" si="36"/>
        <v>350305.400014</v>
      </c>
      <c r="B1835" s="9">
        <v>400014</v>
      </c>
      <c r="C1835" s="10" t="s">
        <v>84</v>
      </c>
      <c r="D1835" s="8">
        <v>350305</v>
      </c>
      <c r="E1835" s="6" t="s">
        <v>287</v>
      </c>
      <c r="F1835" s="8" t="s">
        <v>5</v>
      </c>
      <c r="G1835" s="8" t="s">
        <v>25</v>
      </c>
    </row>
    <row r="1836" spans="1:7" s="8" customFormat="1">
      <c r="A1836" s="8" t="str">
        <f t="shared" si="36"/>
        <v>350305.400015</v>
      </c>
      <c r="B1836" s="9">
        <v>400015</v>
      </c>
      <c r="C1836" s="10" t="s">
        <v>85</v>
      </c>
      <c r="D1836" s="8">
        <v>350305</v>
      </c>
      <c r="E1836" s="6" t="s">
        <v>287</v>
      </c>
      <c r="F1836" s="8" t="s">
        <v>5</v>
      </c>
      <c r="G1836" s="8" t="s">
        <v>25</v>
      </c>
    </row>
    <row r="1837" spans="1:7" s="8" customFormat="1">
      <c r="A1837" s="8" t="str">
        <f t="shared" si="36"/>
        <v>350305.400016</v>
      </c>
      <c r="B1837" s="9">
        <v>400016</v>
      </c>
      <c r="C1837" s="10" t="s">
        <v>86</v>
      </c>
      <c r="D1837" s="8">
        <v>350305</v>
      </c>
      <c r="E1837" s="6" t="s">
        <v>287</v>
      </c>
      <c r="F1837" s="8" t="s">
        <v>5</v>
      </c>
      <c r="G1837" s="8" t="s">
        <v>25</v>
      </c>
    </row>
    <row r="1838" spans="1:7" s="8" customFormat="1">
      <c r="A1838" s="8" t="str">
        <f t="shared" si="36"/>
        <v>350305.400017</v>
      </c>
      <c r="B1838" s="9">
        <v>400017</v>
      </c>
      <c r="C1838" s="10" t="s">
        <v>87</v>
      </c>
      <c r="D1838" s="8">
        <v>350305</v>
      </c>
      <c r="E1838" s="6" t="s">
        <v>287</v>
      </c>
      <c r="F1838" s="8" t="s">
        <v>5</v>
      </c>
      <c r="G1838" s="8" t="s">
        <v>25</v>
      </c>
    </row>
    <row r="1839" spans="1:7" s="8" customFormat="1">
      <c r="A1839" s="8" t="str">
        <f t="shared" si="36"/>
        <v>350305.400020</v>
      </c>
      <c r="B1839" s="9">
        <v>400020</v>
      </c>
      <c r="C1839" s="10" t="s">
        <v>88</v>
      </c>
      <c r="D1839" s="8">
        <v>350305</v>
      </c>
      <c r="E1839" s="6" t="s">
        <v>287</v>
      </c>
      <c r="F1839" s="8" t="s">
        <v>5</v>
      </c>
      <c r="G1839" s="8" t="s">
        <v>25</v>
      </c>
    </row>
    <row r="1840" spans="1:7" s="8" customFormat="1">
      <c r="A1840" s="8" t="str">
        <f t="shared" si="36"/>
        <v>350305.400021</v>
      </c>
      <c r="B1840" s="9">
        <v>400021</v>
      </c>
      <c r="C1840" s="10" t="s">
        <v>89</v>
      </c>
      <c r="D1840" s="8">
        <v>350305</v>
      </c>
      <c r="E1840" s="6" t="s">
        <v>287</v>
      </c>
      <c r="F1840" s="8" t="s">
        <v>5</v>
      </c>
      <c r="G1840" s="8" t="s">
        <v>25</v>
      </c>
    </row>
    <row r="1841" spans="1:7" s="8" customFormat="1">
      <c r="A1841" s="8" t="str">
        <f t="shared" si="36"/>
        <v>350305.400022</v>
      </c>
      <c r="B1841" s="9">
        <v>400022</v>
      </c>
      <c r="C1841" s="10" t="s">
        <v>143</v>
      </c>
      <c r="D1841" s="8">
        <v>350305</v>
      </c>
      <c r="E1841" s="6" t="s">
        <v>287</v>
      </c>
      <c r="F1841" s="8" t="s">
        <v>5</v>
      </c>
      <c r="G1841" s="8" t="s">
        <v>25</v>
      </c>
    </row>
    <row r="1842" spans="1:7" s="8" customFormat="1">
      <c r="A1842" s="8" t="str">
        <f t="shared" si="36"/>
        <v>350305.400024</v>
      </c>
      <c r="B1842" s="9">
        <v>400024</v>
      </c>
      <c r="C1842" s="10" t="s">
        <v>144</v>
      </c>
      <c r="D1842" s="8">
        <v>350305</v>
      </c>
      <c r="E1842" s="6" t="s">
        <v>287</v>
      </c>
      <c r="F1842" s="8" t="s">
        <v>5</v>
      </c>
      <c r="G1842" s="8" t="s">
        <v>25</v>
      </c>
    </row>
    <row r="1843" spans="1:7" s="8" customFormat="1">
      <c r="A1843" s="8" t="str">
        <f t="shared" si="36"/>
        <v>350305.400025</v>
      </c>
      <c r="B1843" s="9">
        <v>400025</v>
      </c>
      <c r="C1843" s="10" t="s">
        <v>147</v>
      </c>
      <c r="D1843" s="8">
        <v>350305</v>
      </c>
      <c r="E1843" s="6" t="s">
        <v>287</v>
      </c>
      <c r="F1843" s="8" t="s">
        <v>5</v>
      </c>
      <c r="G1843" s="8" t="s">
        <v>25</v>
      </c>
    </row>
    <row r="1844" spans="1:7" s="8" customFormat="1">
      <c r="A1844" s="8" t="str">
        <f t="shared" si="36"/>
        <v>350305.400026</v>
      </c>
      <c r="B1844" s="9">
        <v>400026</v>
      </c>
      <c r="C1844" s="10" t="s">
        <v>148</v>
      </c>
      <c r="D1844" s="8">
        <v>350305</v>
      </c>
      <c r="E1844" s="6" t="s">
        <v>287</v>
      </c>
      <c r="F1844" s="8" t="s">
        <v>5</v>
      </c>
      <c r="G1844" s="8" t="s">
        <v>25</v>
      </c>
    </row>
    <row r="1845" spans="1:7" s="8" customFormat="1">
      <c r="A1845" s="8" t="str">
        <f t="shared" si="36"/>
        <v>350305.400027</v>
      </c>
      <c r="B1845" s="9">
        <v>400027</v>
      </c>
      <c r="C1845" s="10" t="s">
        <v>149</v>
      </c>
      <c r="D1845" s="8">
        <v>350305</v>
      </c>
      <c r="E1845" s="6" t="s">
        <v>287</v>
      </c>
      <c r="F1845" s="8" t="s">
        <v>5</v>
      </c>
      <c r="G1845" s="8" t="s">
        <v>25</v>
      </c>
    </row>
    <row r="1846" spans="1:7" s="8" customFormat="1">
      <c r="A1846" s="8" t="str">
        <f t="shared" si="36"/>
        <v>350305.400028</v>
      </c>
      <c r="B1846" s="9">
        <v>400028</v>
      </c>
      <c r="C1846" s="10" t="s">
        <v>150</v>
      </c>
      <c r="D1846" s="8">
        <v>350305</v>
      </c>
      <c r="E1846" s="6" t="s">
        <v>287</v>
      </c>
      <c r="F1846" s="8" t="s">
        <v>5</v>
      </c>
      <c r="G1846" s="8" t="s">
        <v>25</v>
      </c>
    </row>
    <row r="1847" spans="1:7" s="8" customFormat="1">
      <c r="A1847" s="8" t="str">
        <f t="shared" si="36"/>
        <v>350305.400029</v>
      </c>
      <c r="B1847" s="9">
        <v>400029</v>
      </c>
      <c r="C1847" s="10" t="s">
        <v>151</v>
      </c>
      <c r="D1847" s="8">
        <v>350305</v>
      </c>
      <c r="E1847" s="6" t="s">
        <v>287</v>
      </c>
      <c r="F1847" s="8" t="s">
        <v>5</v>
      </c>
      <c r="G1847" s="8" t="s">
        <v>25</v>
      </c>
    </row>
    <row r="1848" spans="1:7" s="8" customFormat="1">
      <c r="A1848" s="8" t="str">
        <f t="shared" si="36"/>
        <v>350305.400030</v>
      </c>
      <c r="B1848" s="9">
        <v>400030</v>
      </c>
      <c r="C1848" s="10" t="s">
        <v>152</v>
      </c>
      <c r="D1848" s="8">
        <v>350305</v>
      </c>
      <c r="E1848" s="6" t="s">
        <v>287</v>
      </c>
      <c r="F1848" s="8" t="s">
        <v>5</v>
      </c>
      <c r="G1848" s="8" t="s">
        <v>25</v>
      </c>
    </row>
    <row r="1849" spans="1:7" s="8" customFormat="1">
      <c r="A1849" s="8" t="str">
        <f t="shared" si="36"/>
        <v>350305.400175</v>
      </c>
      <c r="B1849" s="9">
        <v>400175</v>
      </c>
      <c r="C1849" s="10" t="s">
        <v>141</v>
      </c>
      <c r="D1849" s="8">
        <v>350305</v>
      </c>
      <c r="E1849" s="6" t="s">
        <v>287</v>
      </c>
      <c r="F1849" s="8" t="s">
        <v>5</v>
      </c>
      <c r="G1849" s="8" t="s">
        <v>25</v>
      </c>
    </row>
    <row r="1850" spans="1:7" s="8" customFormat="1">
      <c r="A1850" s="8" t="str">
        <f t="shared" si="36"/>
        <v>350305.400176</v>
      </c>
      <c r="B1850" s="9">
        <v>400176</v>
      </c>
      <c r="C1850" s="10" t="s">
        <v>142</v>
      </c>
      <c r="D1850" s="8">
        <v>350305</v>
      </c>
      <c r="E1850" s="6" t="s">
        <v>287</v>
      </c>
      <c r="F1850" s="8" t="s">
        <v>5</v>
      </c>
      <c r="G1850" s="8" t="s">
        <v>25</v>
      </c>
    </row>
    <row r="1851" spans="1:7" s="8" customFormat="1">
      <c r="A1851" s="8" t="str">
        <f t="shared" si="36"/>
        <v>350305.400177</v>
      </c>
      <c r="B1851" s="9">
        <v>400177</v>
      </c>
      <c r="C1851" s="10" t="s">
        <v>145</v>
      </c>
      <c r="D1851" s="8">
        <v>350305</v>
      </c>
      <c r="E1851" s="6" t="s">
        <v>287</v>
      </c>
      <c r="F1851" s="8" t="s">
        <v>5</v>
      </c>
      <c r="G1851" s="8" t="s">
        <v>25</v>
      </c>
    </row>
    <row r="1852" spans="1:7" s="8" customFormat="1">
      <c r="A1852" s="8" t="str">
        <f t="shared" si="36"/>
        <v>350305.400178</v>
      </c>
      <c r="B1852" s="9">
        <v>400178</v>
      </c>
      <c r="C1852" s="10" t="s">
        <v>153</v>
      </c>
      <c r="D1852" s="8">
        <v>350305</v>
      </c>
      <c r="E1852" s="6" t="s">
        <v>287</v>
      </c>
      <c r="F1852" s="8" t="s">
        <v>5</v>
      </c>
      <c r="G1852" s="8" t="s">
        <v>25</v>
      </c>
    </row>
    <row r="1853" spans="1:7" s="8" customFormat="1">
      <c r="A1853" s="8" t="str">
        <f t="shared" si="36"/>
        <v>350305.400179</v>
      </c>
      <c r="B1853" s="9">
        <v>400179</v>
      </c>
      <c r="C1853" s="10" t="s">
        <v>155</v>
      </c>
      <c r="D1853" s="8">
        <v>350305</v>
      </c>
      <c r="E1853" s="6" t="s">
        <v>287</v>
      </c>
      <c r="F1853" s="8" t="s">
        <v>5</v>
      </c>
      <c r="G1853" s="8" t="s">
        <v>25</v>
      </c>
    </row>
    <row r="1854" spans="1:7" s="8" customFormat="1">
      <c r="A1854" s="13" t="str">
        <f t="shared" si="36"/>
        <v>350305.400180</v>
      </c>
      <c r="B1854" s="13">
        <v>400180</v>
      </c>
      <c r="C1854" s="14" t="s">
        <v>154</v>
      </c>
      <c r="D1854" s="17">
        <v>350305</v>
      </c>
      <c r="E1854" s="6" t="s">
        <v>287</v>
      </c>
      <c r="F1854" s="8" t="s">
        <v>5</v>
      </c>
      <c r="G1854" s="8" t="s">
        <v>25</v>
      </c>
    </row>
    <row r="1855" spans="1:7" s="8" customFormat="1">
      <c r="A1855" s="8" t="str">
        <f t="shared" si="36"/>
        <v>350305.400202</v>
      </c>
      <c r="B1855" s="9">
        <v>400202</v>
      </c>
      <c r="C1855" s="10" t="s">
        <v>136</v>
      </c>
      <c r="D1855" s="8">
        <v>350305</v>
      </c>
      <c r="E1855" s="6" t="s">
        <v>287</v>
      </c>
      <c r="F1855" s="8" t="s">
        <v>5</v>
      </c>
      <c r="G1855" s="8" t="s">
        <v>25</v>
      </c>
    </row>
    <row r="1856" spans="1:7" s="8" customFormat="1">
      <c r="A1856" s="8" t="str">
        <f t="shared" si="36"/>
        <v>350305.400203</v>
      </c>
      <c r="B1856" s="9">
        <v>400203</v>
      </c>
      <c r="C1856" s="10" t="s">
        <v>137</v>
      </c>
      <c r="D1856" s="8">
        <v>350305</v>
      </c>
      <c r="E1856" s="6" t="s">
        <v>287</v>
      </c>
      <c r="F1856" s="8" t="s">
        <v>5</v>
      </c>
      <c r="G1856" s="8" t="s">
        <v>25</v>
      </c>
    </row>
    <row r="1857" spans="1:7" s="8" customFormat="1">
      <c r="A1857" s="8" t="str">
        <f t="shared" si="36"/>
        <v>350305.400214</v>
      </c>
      <c r="B1857" s="9">
        <v>400214</v>
      </c>
      <c r="C1857" s="10" t="s">
        <v>146</v>
      </c>
      <c r="D1857" s="8">
        <v>350305</v>
      </c>
      <c r="E1857" s="6" t="s">
        <v>287</v>
      </c>
      <c r="F1857" s="8" t="s">
        <v>5</v>
      </c>
      <c r="G1857" s="8" t="s">
        <v>25</v>
      </c>
    </row>
    <row r="1858" spans="1:7" s="8" customFormat="1">
      <c r="A1858" s="8" t="str">
        <f t="shared" si="36"/>
        <v>350305.400219</v>
      </c>
      <c r="B1858" s="9">
        <v>400219</v>
      </c>
      <c r="C1858" s="10" t="s">
        <v>138</v>
      </c>
      <c r="D1858" s="8">
        <v>350305</v>
      </c>
      <c r="E1858" s="6" t="s">
        <v>287</v>
      </c>
      <c r="F1858" s="8" t="s">
        <v>5</v>
      </c>
      <c r="G1858" s="8" t="s">
        <v>25</v>
      </c>
    </row>
    <row r="1859" spans="1:7" s="21" customFormat="1">
      <c r="A1859" s="8" t="str">
        <f t="shared" si="36"/>
        <v>350305.400220</v>
      </c>
      <c r="B1859" s="9">
        <v>400220</v>
      </c>
      <c r="C1859" s="10" t="s">
        <v>139</v>
      </c>
      <c r="D1859" s="8">
        <v>350305</v>
      </c>
      <c r="E1859" s="6" t="s">
        <v>287</v>
      </c>
      <c r="F1859" s="8" t="s">
        <v>5</v>
      </c>
      <c r="G1859" s="8" t="s">
        <v>25</v>
      </c>
    </row>
    <row r="1860" spans="1:7" s="21" customFormat="1">
      <c r="A1860" s="8" t="str">
        <f t="shared" si="36"/>
        <v>350305.400221</v>
      </c>
      <c r="B1860" s="9">
        <v>400221</v>
      </c>
      <c r="C1860" s="10" t="s">
        <v>140</v>
      </c>
      <c r="D1860" s="8">
        <v>350305</v>
      </c>
      <c r="E1860" s="6" t="s">
        <v>287</v>
      </c>
      <c r="F1860" s="8" t="s">
        <v>5</v>
      </c>
      <c r="G1860" s="8" t="s">
        <v>25</v>
      </c>
    </row>
    <row r="1861" spans="1:7" s="21" customFormat="1">
      <c r="A1861" s="13" t="str">
        <f t="shared" si="36"/>
        <v>350306.400003</v>
      </c>
      <c r="B1861" s="11">
        <v>400003</v>
      </c>
      <c r="C1861" s="12" t="s">
        <v>83</v>
      </c>
      <c r="D1861" s="35">
        <v>350306</v>
      </c>
      <c r="E1861" s="6" t="s">
        <v>332</v>
      </c>
      <c r="F1861" s="21" t="s">
        <v>5</v>
      </c>
      <c r="G1861" s="21" t="s">
        <v>25</v>
      </c>
    </row>
    <row r="1862" spans="1:7" s="21" customFormat="1">
      <c r="A1862" s="13" t="str">
        <f t="shared" si="36"/>
        <v>350306.400004</v>
      </c>
      <c r="B1862" s="9">
        <v>400004</v>
      </c>
      <c r="C1862" s="10" t="s">
        <v>128</v>
      </c>
      <c r="D1862" s="35">
        <v>350306</v>
      </c>
      <c r="E1862" s="6" t="s">
        <v>332</v>
      </c>
      <c r="F1862" s="21" t="s">
        <v>5</v>
      </c>
      <c r="G1862" s="21" t="s">
        <v>25</v>
      </c>
    </row>
    <row r="1863" spans="1:7" s="21" customFormat="1">
      <c r="A1863" s="13" t="str">
        <f t="shared" si="36"/>
        <v>350306.400005</v>
      </c>
      <c r="B1863" s="9">
        <v>400005</v>
      </c>
      <c r="C1863" s="10" t="s">
        <v>129</v>
      </c>
      <c r="D1863" s="35">
        <v>350306</v>
      </c>
      <c r="E1863" s="6" t="s">
        <v>332</v>
      </c>
      <c r="F1863" s="21" t="s">
        <v>5</v>
      </c>
      <c r="G1863" s="21" t="s">
        <v>25</v>
      </c>
    </row>
    <row r="1864" spans="1:7" s="21" customFormat="1">
      <c r="A1864" s="13" t="str">
        <f t="shared" si="36"/>
        <v>350306.400006</v>
      </c>
      <c r="B1864" s="9">
        <v>400006</v>
      </c>
      <c r="C1864" s="10" t="s">
        <v>130</v>
      </c>
      <c r="D1864" s="35">
        <v>350306</v>
      </c>
      <c r="E1864" s="6" t="s">
        <v>332</v>
      </c>
      <c r="F1864" s="21" t="s">
        <v>5</v>
      </c>
      <c r="G1864" s="21" t="s">
        <v>25</v>
      </c>
    </row>
    <row r="1865" spans="1:7" s="21" customFormat="1">
      <c r="A1865" s="13" t="str">
        <f t="shared" si="36"/>
        <v>350306.400007</v>
      </c>
      <c r="B1865" s="9">
        <v>400007</v>
      </c>
      <c r="C1865" s="10" t="s">
        <v>131</v>
      </c>
      <c r="D1865" s="35">
        <v>350306</v>
      </c>
      <c r="E1865" s="6" t="s">
        <v>332</v>
      </c>
      <c r="F1865" s="21" t="s">
        <v>5</v>
      </c>
      <c r="G1865" s="21" t="s">
        <v>25</v>
      </c>
    </row>
    <row r="1866" spans="1:7" s="21" customFormat="1">
      <c r="A1866" s="13" t="str">
        <f t="shared" ref="A1866:A1929" si="37">CONCATENATE(D1866,".",B1866)</f>
        <v>350306.400010</v>
      </c>
      <c r="B1866" s="9">
        <v>400010</v>
      </c>
      <c r="C1866" s="10" t="s">
        <v>132</v>
      </c>
      <c r="D1866" s="35">
        <v>350306</v>
      </c>
      <c r="E1866" s="6" t="s">
        <v>332</v>
      </c>
      <c r="F1866" s="21" t="s">
        <v>5</v>
      </c>
      <c r="G1866" s="21" t="s">
        <v>25</v>
      </c>
    </row>
    <row r="1867" spans="1:7" s="21" customFormat="1">
      <c r="A1867" s="13" t="str">
        <f t="shared" si="37"/>
        <v>350306.400011</v>
      </c>
      <c r="B1867" s="9">
        <v>400011</v>
      </c>
      <c r="C1867" s="10" t="s">
        <v>133</v>
      </c>
      <c r="D1867" s="35">
        <v>350306</v>
      </c>
      <c r="E1867" s="6" t="s">
        <v>332</v>
      </c>
      <c r="F1867" s="7" t="s">
        <v>356</v>
      </c>
      <c r="G1867" s="21" t="s">
        <v>25</v>
      </c>
    </row>
    <row r="1868" spans="1:7" s="21" customFormat="1">
      <c r="A1868" s="13" t="str">
        <f t="shared" si="37"/>
        <v>350306.400012</v>
      </c>
      <c r="B1868" s="9">
        <v>400012</v>
      </c>
      <c r="C1868" s="10" t="s">
        <v>134</v>
      </c>
      <c r="D1868" s="35">
        <v>350306</v>
      </c>
      <c r="E1868" s="6" t="s">
        <v>332</v>
      </c>
      <c r="F1868" s="21" t="s">
        <v>5</v>
      </c>
      <c r="G1868" s="21" t="s">
        <v>25</v>
      </c>
    </row>
    <row r="1869" spans="1:7" s="21" customFormat="1">
      <c r="A1869" s="13" t="str">
        <f t="shared" si="37"/>
        <v>350306.400013</v>
      </c>
      <c r="B1869" s="9">
        <v>400013</v>
      </c>
      <c r="C1869" s="10" t="s">
        <v>135</v>
      </c>
      <c r="D1869" s="35">
        <v>350306</v>
      </c>
      <c r="E1869" s="6" t="s">
        <v>332</v>
      </c>
      <c r="F1869" s="21" t="s">
        <v>5</v>
      </c>
      <c r="G1869" s="21" t="s">
        <v>25</v>
      </c>
    </row>
    <row r="1870" spans="1:7" s="21" customFormat="1">
      <c r="A1870" s="13" t="str">
        <f t="shared" si="37"/>
        <v>350306.400014</v>
      </c>
      <c r="B1870" s="9">
        <v>400014</v>
      </c>
      <c r="C1870" s="10" t="s">
        <v>84</v>
      </c>
      <c r="D1870" s="35">
        <v>350306</v>
      </c>
      <c r="E1870" s="6" t="s">
        <v>332</v>
      </c>
      <c r="F1870" s="21" t="s">
        <v>5</v>
      </c>
      <c r="G1870" s="21" t="s">
        <v>25</v>
      </c>
    </row>
    <row r="1871" spans="1:7" s="21" customFormat="1">
      <c r="A1871" s="13" t="str">
        <f t="shared" si="37"/>
        <v>350306.400015</v>
      </c>
      <c r="B1871" s="9">
        <v>400015</v>
      </c>
      <c r="C1871" s="10" t="s">
        <v>85</v>
      </c>
      <c r="D1871" s="35">
        <v>350306</v>
      </c>
      <c r="E1871" s="6" t="s">
        <v>332</v>
      </c>
      <c r="F1871" s="21" t="s">
        <v>5</v>
      </c>
      <c r="G1871" s="21" t="s">
        <v>25</v>
      </c>
    </row>
    <row r="1872" spans="1:7" s="21" customFormat="1">
      <c r="A1872" s="13" t="str">
        <f t="shared" si="37"/>
        <v>350306.400016</v>
      </c>
      <c r="B1872" s="9">
        <v>400016</v>
      </c>
      <c r="C1872" s="10" t="s">
        <v>86</v>
      </c>
      <c r="D1872" s="35">
        <v>350306</v>
      </c>
      <c r="E1872" s="6" t="s">
        <v>332</v>
      </c>
      <c r="F1872" s="21" t="s">
        <v>5</v>
      </c>
      <c r="G1872" s="21" t="s">
        <v>25</v>
      </c>
    </row>
    <row r="1873" spans="1:7" s="21" customFormat="1">
      <c r="A1873" s="13" t="str">
        <f t="shared" si="37"/>
        <v>350306.400017</v>
      </c>
      <c r="B1873" s="9">
        <v>400017</v>
      </c>
      <c r="C1873" s="10" t="s">
        <v>87</v>
      </c>
      <c r="D1873" s="35">
        <v>350306</v>
      </c>
      <c r="E1873" s="6" t="s">
        <v>332</v>
      </c>
      <c r="F1873" s="21" t="s">
        <v>5</v>
      </c>
      <c r="G1873" s="21" t="s">
        <v>25</v>
      </c>
    </row>
    <row r="1874" spans="1:7" s="21" customFormat="1">
      <c r="A1874" s="13" t="str">
        <f t="shared" si="37"/>
        <v>350306.400020</v>
      </c>
      <c r="B1874" s="9">
        <v>400020</v>
      </c>
      <c r="C1874" s="10" t="s">
        <v>88</v>
      </c>
      <c r="D1874" s="35">
        <v>350306</v>
      </c>
      <c r="E1874" s="6" t="s">
        <v>332</v>
      </c>
      <c r="F1874" s="21" t="s">
        <v>5</v>
      </c>
      <c r="G1874" s="21" t="s">
        <v>25</v>
      </c>
    </row>
    <row r="1875" spans="1:7" s="21" customFormat="1">
      <c r="A1875" s="13" t="str">
        <f t="shared" si="37"/>
        <v>350306.400021</v>
      </c>
      <c r="B1875" s="9">
        <v>400021</v>
      </c>
      <c r="C1875" s="10" t="s">
        <v>89</v>
      </c>
      <c r="D1875" s="35">
        <v>350306</v>
      </c>
      <c r="E1875" s="6" t="s">
        <v>332</v>
      </c>
      <c r="F1875" s="21" t="s">
        <v>5</v>
      </c>
      <c r="G1875" s="21" t="s">
        <v>25</v>
      </c>
    </row>
    <row r="1876" spans="1:7" s="21" customFormat="1">
      <c r="A1876" s="13" t="str">
        <f t="shared" si="37"/>
        <v>350306.400022</v>
      </c>
      <c r="B1876" s="9">
        <v>400022</v>
      </c>
      <c r="C1876" s="10" t="s">
        <v>143</v>
      </c>
      <c r="D1876" s="35">
        <v>350306</v>
      </c>
      <c r="E1876" s="6" t="s">
        <v>332</v>
      </c>
      <c r="F1876" s="21" t="s">
        <v>5</v>
      </c>
      <c r="G1876" s="21" t="s">
        <v>25</v>
      </c>
    </row>
    <row r="1877" spans="1:7" s="21" customFormat="1">
      <c r="A1877" s="13" t="str">
        <f t="shared" si="37"/>
        <v>350306.400024</v>
      </c>
      <c r="B1877" s="9">
        <v>400024</v>
      </c>
      <c r="C1877" s="10" t="s">
        <v>144</v>
      </c>
      <c r="D1877" s="35">
        <v>350306</v>
      </c>
      <c r="E1877" s="6" t="s">
        <v>332</v>
      </c>
      <c r="F1877" s="21" t="s">
        <v>5</v>
      </c>
      <c r="G1877" s="21" t="s">
        <v>25</v>
      </c>
    </row>
    <row r="1878" spans="1:7" s="21" customFormat="1">
      <c r="A1878" s="13" t="str">
        <f t="shared" si="37"/>
        <v>350306.400025</v>
      </c>
      <c r="B1878" s="9">
        <v>400025</v>
      </c>
      <c r="C1878" s="10" t="s">
        <v>147</v>
      </c>
      <c r="D1878" s="35">
        <v>350306</v>
      </c>
      <c r="E1878" s="6" t="s">
        <v>332</v>
      </c>
      <c r="F1878" s="21" t="s">
        <v>5</v>
      </c>
      <c r="G1878" s="21" t="s">
        <v>25</v>
      </c>
    </row>
    <row r="1879" spans="1:7" s="21" customFormat="1">
      <c r="A1879" s="13" t="str">
        <f t="shared" si="37"/>
        <v>350306.400026</v>
      </c>
      <c r="B1879" s="9">
        <v>400026</v>
      </c>
      <c r="C1879" s="10" t="s">
        <v>148</v>
      </c>
      <c r="D1879" s="35">
        <v>350306</v>
      </c>
      <c r="E1879" s="6" t="s">
        <v>332</v>
      </c>
      <c r="F1879" s="21" t="s">
        <v>5</v>
      </c>
      <c r="G1879" s="21" t="s">
        <v>25</v>
      </c>
    </row>
    <row r="1880" spans="1:7" s="21" customFormat="1">
      <c r="A1880" s="13" t="str">
        <f t="shared" si="37"/>
        <v>350306.400027</v>
      </c>
      <c r="B1880" s="9">
        <v>400027</v>
      </c>
      <c r="C1880" s="10" t="s">
        <v>149</v>
      </c>
      <c r="D1880" s="35">
        <v>350306</v>
      </c>
      <c r="E1880" s="6" t="s">
        <v>332</v>
      </c>
      <c r="F1880" s="21" t="s">
        <v>5</v>
      </c>
      <c r="G1880" s="21" t="s">
        <v>25</v>
      </c>
    </row>
    <row r="1881" spans="1:7" s="21" customFormat="1">
      <c r="A1881" s="13" t="str">
        <f t="shared" si="37"/>
        <v>350306.400028</v>
      </c>
      <c r="B1881" s="9">
        <v>400028</v>
      </c>
      <c r="C1881" s="10" t="s">
        <v>150</v>
      </c>
      <c r="D1881" s="35">
        <v>350306</v>
      </c>
      <c r="E1881" s="6" t="s">
        <v>332</v>
      </c>
      <c r="F1881" s="21" t="s">
        <v>5</v>
      </c>
      <c r="G1881" s="21" t="s">
        <v>25</v>
      </c>
    </row>
    <row r="1882" spans="1:7" s="21" customFormat="1">
      <c r="A1882" s="13" t="str">
        <f t="shared" si="37"/>
        <v>350306.400029</v>
      </c>
      <c r="B1882" s="9">
        <v>400029</v>
      </c>
      <c r="C1882" s="10" t="s">
        <v>151</v>
      </c>
      <c r="D1882" s="35">
        <v>350306</v>
      </c>
      <c r="E1882" s="6" t="s">
        <v>332</v>
      </c>
      <c r="F1882" s="21" t="s">
        <v>5</v>
      </c>
      <c r="G1882" s="21" t="s">
        <v>25</v>
      </c>
    </row>
    <row r="1883" spans="1:7" s="21" customFormat="1">
      <c r="A1883" s="13" t="str">
        <f t="shared" si="37"/>
        <v>350306.400030</v>
      </c>
      <c r="B1883" s="9">
        <v>400030</v>
      </c>
      <c r="C1883" s="10" t="s">
        <v>152</v>
      </c>
      <c r="D1883" s="35">
        <v>350306</v>
      </c>
      <c r="E1883" s="6" t="s">
        <v>332</v>
      </c>
      <c r="F1883" s="21" t="s">
        <v>5</v>
      </c>
      <c r="G1883" s="21" t="s">
        <v>25</v>
      </c>
    </row>
    <row r="1884" spans="1:7" s="21" customFormat="1">
      <c r="A1884" s="13" t="str">
        <f t="shared" si="37"/>
        <v>350306.400175</v>
      </c>
      <c r="B1884" s="9">
        <v>400175</v>
      </c>
      <c r="C1884" s="10" t="s">
        <v>141</v>
      </c>
      <c r="D1884" s="35">
        <v>350306</v>
      </c>
      <c r="E1884" s="6" t="s">
        <v>332</v>
      </c>
      <c r="F1884" s="21" t="s">
        <v>5</v>
      </c>
      <c r="G1884" s="21" t="s">
        <v>25</v>
      </c>
    </row>
    <row r="1885" spans="1:7" s="21" customFormat="1">
      <c r="A1885" s="13" t="str">
        <f t="shared" si="37"/>
        <v>350306.400176</v>
      </c>
      <c r="B1885" s="9">
        <v>400176</v>
      </c>
      <c r="C1885" s="10" t="s">
        <v>142</v>
      </c>
      <c r="D1885" s="35">
        <v>350306</v>
      </c>
      <c r="E1885" s="6" t="s">
        <v>332</v>
      </c>
      <c r="F1885" s="21" t="s">
        <v>5</v>
      </c>
      <c r="G1885" s="21" t="s">
        <v>25</v>
      </c>
    </row>
    <row r="1886" spans="1:7" s="21" customFormat="1">
      <c r="A1886" s="13" t="str">
        <f t="shared" si="37"/>
        <v>350306.400177</v>
      </c>
      <c r="B1886" s="9">
        <v>400177</v>
      </c>
      <c r="C1886" s="10" t="s">
        <v>145</v>
      </c>
      <c r="D1886" s="35">
        <v>350306</v>
      </c>
      <c r="E1886" s="6" t="s">
        <v>332</v>
      </c>
      <c r="F1886" s="21" t="s">
        <v>5</v>
      </c>
      <c r="G1886" s="21" t="s">
        <v>25</v>
      </c>
    </row>
    <row r="1887" spans="1:7" s="21" customFormat="1">
      <c r="A1887" s="13" t="str">
        <f t="shared" si="37"/>
        <v>350306.400178</v>
      </c>
      <c r="B1887" s="9">
        <v>400178</v>
      </c>
      <c r="C1887" s="10" t="s">
        <v>153</v>
      </c>
      <c r="D1887" s="35">
        <v>350306</v>
      </c>
      <c r="E1887" s="6" t="s">
        <v>332</v>
      </c>
      <c r="F1887" s="21" t="s">
        <v>5</v>
      </c>
      <c r="G1887" s="21" t="s">
        <v>25</v>
      </c>
    </row>
    <row r="1888" spans="1:7" s="21" customFormat="1">
      <c r="A1888" s="13" t="str">
        <f t="shared" si="37"/>
        <v>350306.400179</v>
      </c>
      <c r="B1888" s="9">
        <v>400179</v>
      </c>
      <c r="C1888" s="10" t="s">
        <v>155</v>
      </c>
      <c r="D1888" s="35">
        <v>350306</v>
      </c>
      <c r="E1888" s="6" t="s">
        <v>332</v>
      </c>
      <c r="F1888" s="21" t="s">
        <v>5</v>
      </c>
      <c r="G1888" s="21" t="s">
        <v>25</v>
      </c>
    </row>
    <row r="1889" spans="1:7" s="21" customFormat="1">
      <c r="A1889" s="13" t="str">
        <f t="shared" si="37"/>
        <v>350306.400180</v>
      </c>
      <c r="B1889" s="13">
        <v>400180</v>
      </c>
      <c r="C1889" s="14" t="s">
        <v>154</v>
      </c>
      <c r="D1889" s="35">
        <v>350306</v>
      </c>
      <c r="E1889" s="6" t="s">
        <v>332</v>
      </c>
      <c r="F1889" s="21" t="s">
        <v>5</v>
      </c>
      <c r="G1889" s="21" t="s">
        <v>25</v>
      </c>
    </row>
    <row r="1890" spans="1:7" s="21" customFormat="1">
      <c r="A1890" s="13" t="str">
        <f t="shared" si="37"/>
        <v>350306.400202</v>
      </c>
      <c r="B1890" s="9">
        <v>400202</v>
      </c>
      <c r="C1890" s="10" t="s">
        <v>136</v>
      </c>
      <c r="D1890" s="35">
        <v>350306</v>
      </c>
      <c r="E1890" s="6" t="s">
        <v>332</v>
      </c>
      <c r="F1890" s="21" t="s">
        <v>5</v>
      </c>
      <c r="G1890" s="21" t="s">
        <v>25</v>
      </c>
    </row>
    <row r="1891" spans="1:7" s="21" customFormat="1">
      <c r="A1891" s="13" t="str">
        <f t="shared" si="37"/>
        <v>350306.400203</v>
      </c>
      <c r="B1891" s="9">
        <v>400203</v>
      </c>
      <c r="C1891" s="10" t="s">
        <v>137</v>
      </c>
      <c r="D1891" s="35">
        <v>350306</v>
      </c>
      <c r="E1891" s="6" t="s">
        <v>332</v>
      </c>
      <c r="F1891" s="21" t="s">
        <v>5</v>
      </c>
      <c r="G1891" s="21" t="s">
        <v>25</v>
      </c>
    </row>
    <row r="1892" spans="1:7" s="21" customFormat="1">
      <c r="A1892" s="13" t="str">
        <f t="shared" si="37"/>
        <v>350306.400214</v>
      </c>
      <c r="B1892" s="9">
        <v>400214</v>
      </c>
      <c r="C1892" s="10" t="s">
        <v>146</v>
      </c>
      <c r="D1892" s="35">
        <v>350306</v>
      </c>
      <c r="E1892" s="6" t="s">
        <v>332</v>
      </c>
      <c r="F1892" s="21" t="s">
        <v>5</v>
      </c>
      <c r="G1892" s="21" t="s">
        <v>25</v>
      </c>
    </row>
    <row r="1893" spans="1:7" s="21" customFormat="1">
      <c r="A1893" s="13" t="str">
        <f t="shared" si="37"/>
        <v>350306.400219</v>
      </c>
      <c r="B1893" s="9">
        <v>400219</v>
      </c>
      <c r="C1893" s="10" t="s">
        <v>138</v>
      </c>
      <c r="D1893" s="35">
        <v>350306</v>
      </c>
      <c r="E1893" s="6" t="s">
        <v>332</v>
      </c>
      <c r="F1893" s="21" t="s">
        <v>5</v>
      </c>
      <c r="G1893" s="21" t="s">
        <v>25</v>
      </c>
    </row>
    <row r="1894" spans="1:7" s="21" customFormat="1">
      <c r="A1894" s="13" t="str">
        <f t="shared" si="37"/>
        <v>350306.400220</v>
      </c>
      <c r="B1894" s="9">
        <v>400220</v>
      </c>
      <c r="C1894" s="10" t="s">
        <v>139</v>
      </c>
      <c r="D1894" s="35">
        <v>350306</v>
      </c>
      <c r="E1894" s="6" t="s">
        <v>332</v>
      </c>
      <c r="F1894" s="21" t="s">
        <v>5</v>
      </c>
      <c r="G1894" s="21" t="s">
        <v>25</v>
      </c>
    </row>
    <row r="1895" spans="1:7" s="21" customFormat="1">
      <c r="A1895" s="13" t="str">
        <f t="shared" si="37"/>
        <v>350306.400221</v>
      </c>
      <c r="B1895" s="9">
        <v>400221</v>
      </c>
      <c r="C1895" s="10" t="s">
        <v>140</v>
      </c>
      <c r="D1895" s="35">
        <v>350306</v>
      </c>
      <c r="E1895" s="6" t="s">
        <v>332</v>
      </c>
      <c r="F1895" s="21" t="s">
        <v>5</v>
      </c>
      <c r="G1895" s="21" t="s">
        <v>25</v>
      </c>
    </row>
    <row r="1896" spans="1:7" s="21" customFormat="1">
      <c r="A1896" s="13" t="str">
        <f t="shared" si="37"/>
        <v>350307.400003</v>
      </c>
      <c r="B1896" s="11">
        <v>400003</v>
      </c>
      <c r="C1896" s="12" t="s">
        <v>83</v>
      </c>
      <c r="D1896" s="35">
        <v>350307</v>
      </c>
      <c r="E1896" s="6" t="s">
        <v>333</v>
      </c>
      <c r="F1896" s="21" t="s">
        <v>5</v>
      </c>
      <c r="G1896" s="21" t="s">
        <v>25</v>
      </c>
    </row>
    <row r="1897" spans="1:7" s="21" customFormat="1">
      <c r="A1897" s="13" t="str">
        <f t="shared" si="37"/>
        <v>350307.400004</v>
      </c>
      <c r="B1897" s="9">
        <v>400004</v>
      </c>
      <c r="C1897" s="10" t="s">
        <v>128</v>
      </c>
      <c r="D1897" s="35">
        <v>350307</v>
      </c>
      <c r="E1897" s="6" t="s">
        <v>333</v>
      </c>
      <c r="F1897" s="21" t="s">
        <v>5</v>
      </c>
      <c r="G1897" s="21" t="s">
        <v>25</v>
      </c>
    </row>
    <row r="1898" spans="1:7" s="21" customFormat="1">
      <c r="A1898" s="13" t="str">
        <f t="shared" si="37"/>
        <v>350307.400005</v>
      </c>
      <c r="B1898" s="9">
        <v>400005</v>
      </c>
      <c r="C1898" s="10" t="s">
        <v>129</v>
      </c>
      <c r="D1898" s="35">
        <v>350307</v>
      </c>
      <c r="E1898" s="6" t="s">
        <v>333</v>
      </c>
      <c r="F1898" s="21" t="s">
        <v>5</v>
      </c>
      <c r="G1898" s="21" t="s">
        <v>25</v>
      </c>
    </row>
    <row r="1899" spans="1:7" s="21" customFormat="1">
      <c r="A1899" s="13" t="str">
        <f t="shared" si="37"/>
        <v>350307.400006</v>
      </c>
      <c r="B1899" s="9">
        <v>400006</v>
      </c>
      <c r="C1899" s="10" t="s">
        <v>130</v>
      </c>
      <c r="D1899" s="35">
        <v>350307</v>
      </c>
      <c r="E1899" s="6" t="s">
        <v>333</v>
      </c>
      <c r="F1899" s="21" t="s">
        <v>5</v>
      </c>
      <c r="G1899" s="21" t="s">
        <v>25</v>
      </c>
    </row>
    <row r="1900" spans="1:7" s="21" customFormat="1">
      <c r="A1900" s="13" t="str">
        <f t="shared" si="37"/>
        <v>350307.400007</v>
      </c>
      <c r="B1900" s="9">
        <v>400007</v>
      </c>
      <c r="C1900" s="10" t="s">
        <v>131</v>
      </c>
      <c r="D1900" s="35">
        <v>350307</v>
      </c>
      <c r="E1900" s="6" t="s">
        <v>333</v>
      </c>
      <c r="F1900" s="21" t="s">
        <v>5</v>
      </c>
      <c r="G1900" s="21" t="s">
        <v>25</v>
      </c>
    </row>
    <row r="1901" spans="1:7" s="21" customFormat="1">
      <c r="A1901" s="13" t="str">
        <f t="shared" si="37"/>
        <v>350307.400010</v>
      </c>
      <c r="B1901" s="9">
        <v>400010</v>
      </c>
      <c r="C1901" s="10" t="s">
        <v>132</v>
      </c>
      <c r="D1901" s="35">
        <v>350307</v>
      </c>
      <c r="E1901" s="6" t="s">
        <v>333</v>
      </c>
      <c r="F1901" s="21" t="s">
        <v>5</v>
      </c>
      <c r="G1901" s="21" t="s">
        <v>25</v>
      </c>
    </row>
    <row r="1902" spans="1:7" s="21" customFormat="1">
      <c r="A1902" s="13" t="str">
        <f t="shared" si="37"/>
        <v>350307.400011</v>
      </c>
      <c r="B1902" s="9">
        <v>400011</v>
      </c>
      <c r="C1902" s="10" t="s">
        <v>133</v>
      </c>
      <c r="D1902" s="35">
        <v>350307</v>
      </c>
      <c r="E1902" s="6" t="s">
        <v>333</v>
      </c>
      <c r="F1902" s="7" t="s">
        <v>356</v>
      </c>
      <c r="G1902" s="21" t="s">
        <v>25</v>
      </c>
    </row>
    <row r="1903" spans="1:7" s="21" customFormat="1">
      <c r="A1903" s="13" t="str">
        <f t="shared" si="37"/>
        <v>350307.400012</v>
      </c>
      <c r="B1903" s="9">
        <v>400012</v>
      </c>
      <c r="C1903" s="10" t="s">
        <v>134</v>
      </c>
      <c r="D1903" s="35">
        <v>350307</v>
      </c>
      <c r="E1903" s="6" t="s">
        <v>333</v>
      </c>
      <c r="F1903" s="21" t="s">
        <v>5</v>
      </c>
      <c r="G1903" s="21" t="s">
        <v>25</v>
      </c>
    </row>
    <row r="1904" spans="1:7" s="21" customFormat="1">
      <c r="A1904" s="13" t="str">
        <f t="shared" si="37"/>
        <v>350307.400013</v>
      </c>
      <c r="B1904" s="9">
        <v>400013</v>
      </c>
      <c r="C1904" s="10" t="s">
        <v>135</v>
      </c>
      <c r="D1904" s="35">
        <v>350307</v>
      </c>
      <c r="E1904" s="6" t="s">
        <v>333</v>
      </c>
      <c r="F1904" s="21" t="s">
        <v>5</v>
      </c>
      <c r="G1904" s="21" t="s">
        <v>25</v>
      </c>
    </row>
    <row r="1905" spans="1:7" s="21" customFormat="1">
      <c r="A1905" s="13" t="str">
        <f t="shared" si="37"/>
        <v>350307.400014</v>
      </c>
      <c r="B1905" s="9">
        <v>400014</v>
      </c>
      <c r="C1905" s="10" t="s">
        <v>84</v>
      </c>
      <c r="D1905" s="35">
        <v>350307</v>
      </c>
      <c r="E1905" s="6" t="s">
        <v>333</v>
      </c>
      <c r="F1905" s="21" t="s">
        <v>5</v>
      </c>
      <c r="G1905" s="21" t="s">
        <v>25</v>
      </c>
    </row>
    <row r="1906" spans="1:7" s="21" customFormat="1">
      <c r="A1906" s="13" t="str">
        <f t="shared" si="37"/>
        <v>350307.400015</v>
      </c>
      <c r="B1906" s="9">
        <v>400015</v>
      </c>
      <c r="C1906" s="10" t="s">
        <v>85</v>
      </c>
      <c r="D1906" s="35">
        <v>350307</v>
      </c>
      <c r="E1906" s="6" t="s">
        <v>333</v>
      </c>
      <c r="F1906" s="21" t="s">
        <v>5</v>
      </c>
      <c r="G1906" s="21" t="s">
        <v>25</v>
      </c>
    </row>
    <row r="1907" spans="1:7" s="21" customFormat="1">
      <c r="A1907" s="13" t="str">
        <f t="shared" si="37"/>
        <v>350307.400016</v>
      </c>
      <c r="B1907" s="9">
        <v>400016</v>
      </c>
      <c r="C1907" s="10" t="s">
        <v>86</v>
      </c>
      <c r="D1907" s="35">
        <v>350307</v>
      </c>
      <c r="E1907" s="6" t="s">
        <v>333</v>
      </c>
      <c r="F1907" s="21" t="s">
        <v>5</v>
      </c>
      <c r="G1907" s="21" t="s">
        <v>25</v>
      </c>
    </row>
    <row r="1908" spans="1:7" s="21" customFormat="1">
      <c r="A1908" s="13" t="str">
        <f t="shared" si="37"/>
        <v>350307.400017</v>
      </c>
      <c r="B1908" s="9">
        <v>400017</v>
      </c>
      <c r="C1908" s="10" t="s">
        <v>87</v>
      </c>
      <c r="D1908" s="35">
        <v>350307</v>
      </c>
      <c r="E1908" s="6" t="s">
        <v>333</v>
      </c>
      <c r="F1908" s="21" t="s">
        <v>5</v>
      </c>
      <c r="G1908" s="21" t="s">
        <v>25</v>
      </c>
    </row>
    <row r="1909" spans="1:7" s="21" customFormat="1">
      <c r="A1909" s="13" t="str">
        <f t="shared" si="37"/>
        <v>350307.400020</v>
      </c>
      <c r="B1909" s="9">
        <v>400020</v>
      </c>
      <c r="C1909" s="10" t="s">
        <v>88</v>
      </c>
      <c r="D1909" s="35">
        <v>350307</v>
      </c>
      <c r="E1909" s="6" t="s">
        <v>333</v>
      </c>
      <c r="F1909" s="21" t="s">
        <v>5</v>
      </c>
      <c r="G1909" s="21" t="s">
        <v>25</v>
      </c>
    </row>
    <row r="1910" spans="1:7" s="21" customFormat="1">
      <c r="A1910" s="13" t="str">
        <f t="shared" si="37"/>
        <v>350307.400021</v>
      </c>
      <c r="B1910" s="9">
        <v>400021</v>
      </c>
      <c r="C1910" s="10" t="s">
        <v>89</v>
      </c>
      <c r="D1910" s="35">
        <v>350307</v>
      </c>
      <c r="E1910" s="6" t="s">
        <v>333</v>
      </c>
      <c r="F1910" s="21" t="s">
        <v>5</v>
      </c>
      <c r="G1910" s="21" t="s">
        <v>25</v>
      </c>
    </row>
    <row r="1911" spans="1:7" s="21" customFormat="1">
      <c r="A1911" s="13" t="str">
        <f t="shared" si="37"/>
        <v>350307.400022</v>
      </c>
      <c r="B1911" s="9">
        <v>400022</v>
      </c>
      <c r="C1911" s="10" t="s">
        <v>143</v>
      </c>
      <c r="D1911" s="35">
        <v>350307</v>
      </c>
      <c r="E1911" s="6" t="s">
        <v>333</v>
      </c>
      <c r="F1911" s="21" t="s">
        <v>5</v>
      </c>
      <c r="G1911" s="21" t="s">
        <v>25</v>
      </c>
    </row>
    <row r="1912" spans="1:7" s="21" customFormat="1">
      <c r="A1912" s="13" t="str">
        <f t="shared" si="37"/>
        <v>350307.400024</v>
      </c>
      <c r="B1912" s="9">
        <v>400024</v>
      </c>
      <c r="C1912" s="10" t="s">
        <v>144</v>
      </c>
      <c r="D1912" s="35">
        <v>350307</v>
      </c>
      <c r="E1912" s="6" t="s">
        <v>333</v>
      </c>
      <c r="F1912" s="21" t="s">
        <v>5</v>
      </c>
      <c r="G1912" s="21" t="s">
        <v>25</v>
      </c>
    </row>
    <row r="1913" spans="1:7" s="21" customFormat="1">
      <c r="A1913" s="13" t="str">
        <f t="shared" si="37"/>
        <v>350307.400025</v>
      </c>
      <c r="B1913" s="9">
        <v>400025</v>
      </c>
      <c r="C1913" s="10" t="s">
        <v>147</v>
      </c>
      <c r="D1913" s="35">
        <v>350307</v>
      </c>
      <c r="E1913" s="6" t="s">
        <v>333</v>
      </c>
      <c r="F1913" s="21" t="s">
        <v>5</v>
      </c>
      <c r="G1913" s="21" t="s">
        <v>25</v>
      </c>
    </row>
    <row r="1914" spans="1:7" s="21" customFormat="1">
      <c r="A1914" s="13" t="str">
        <f t="shared" si="37"/>
        <v>350307.400026</v>
      </c>
      <c r="B1914" s="9">
        <v>400026</v>
      </c>
      <c r="C1914" s="10" t="s">
        <v>148</v>
      </c>
      <c r="D1914" s="35">
        <v>350307</v>
      </c>
      <c r="E1914" s="6" t="s">
        <v>333</v>
      </c>
      <c r="F1914" s="21" t="s">
        <v>5</v>
      </c>
      <c r="G1914" s="21" t="s">
        <v>25</v>
      </c>
    </row>
    <row r="1915" spans="1:7" s="21" customFormat="1">
      <c r="A1915" s="13" t="str">
        <f t="shared" si="37"/>
        <v>350307.400027</v>
      </c>
      <c r="B1915" s="9">
        <v>400027</v>
      </c>
      <c r="C1915" s="10" t="s">
        <v>149</v>
      </c>
      <c r="D1915" s="35">
        <v>350307</v>
      </c>
      <c r="E1915" s="6" t="s">
        <v>333</v>
      </c>
      <c r="F1915" s="21" t="s">
        <v>5</v>
      </c>
      <c r="G1915" s="21" t="s">
        <v>25</v>
      </c>
    </row>
    <row r="1916" spans="1:7" s="21" customFormat="1">
      <c r="A1916" s="13" t="str">
        <f t="shared" si="37"/>
        <v>350307.400028</v>
      </c>
      <c r="B1916" s="9">
        <v>400028</v>
      </c>
      <c r="C1916" s="10" t="s">
        <v>150</v>
      </c>
      <c r="D1916" s="35">
        <v>350307</v>
      </c>
      <c r="E1916" s="6" t="s">
        <v>333</v>
      </c>
      <c r="F1916" s="21" t="s">
        <v>5</v>
      </c>
      <c r="G1916" s="21" t="s">
        <v>25</v>
      </c>
    </row>
    <row r="1917" spans="1:7" s="21" customFormat="1">
      <c r="A1917" s="13" t="str">
        <f t="shared" si="37"/>
        <v>350307.400029</v>
      </c>
      <c r="B1917" s="9">
        <v>400029</v>
      </c>
      <c r="C1917" s="10" t="s">
        <v>151</v>
      </c>
      <c r="D1917" s="35">
        <v>350307</v>
      </c>
      <c r="E1917" s="6" t="s">
        <v>333</v>
      </c>
      <c r="F1917" s="21" t="s">
        <v>5</v>
      </c>
      <c r="G1917" s="21" t="s">
        <v>25</v>
      </c>
    </row>
    <row r="1918" spans="1:7" s="21" customFormat="1">
      <c r="A1918" s="13" t="str">
        <f t="shared" si="37"/>
        <v>350307.400030</v>
      </c>
      <c r="B1918" s="9">
        <v>400030</v>
      </c>
      <c r="C1918" s="10" t="s">
        <v>152</v>
      </c>
      <c r="D1918" s="35">
        <v>350307</v>
      </c>
      <c r="E1918" s="6" t="s">
        <v>333</v>
      </c>
      <c r="F1918" s="21" t="s">
        <v>5</v>
      </c>
      <c r="G1918" s="21" t="s">
        <v>25</v>
      </c>
    </row>
    <row r="1919" spans="1:7" s="21" customFormat="1">
      <c r="A1919" s="13" t="str">
        <f t="shared" si="37"/>
        <v>350307.400175</v>
      </c>
      <c r="B1919" s="9">
        <v>400175</v>
      </c>
      <c r="C1919" s="10" t="s">
        <v>141</v>
      </c>
      <c r="D1919" s="35">
        <v>350307</v>
      </c>
      <c r="E1919" s="6" t="s">
        <v>333</v>
      </c>
      <c r="F1919" s="21" t="s">
        <v>5</v>
      </c>
      <c r="G1919" s="21" t="s">
        <v>25</v>
      </c>
    </row>
    <row r="1920" spans="1:7" s="21" customFormat="1">
      <c r="A1920" s="13" t="str">
        <f t="shared" si="37"/>
        <v>350307.400176</v>
      </c>
      <c r="B1920" s="9">
        <v>400176</v>
      </c>
      <c r="C1920" s="10" t="s">
        <v>142</v>
      </c>
      <c r="D1920" s="35">
        <v>350307</v>
      </c>
      <c r="E1920" s="6" t="s">
        <v>333</v>
      </c>
      <c r="F1920" s="21" t="s">
        <v>5</v>
      </c>
      <c r="G1920" s="21" t="s">
        <v>25</v>
      </c>
    </row>
    <row r="1921" spans="1:7" s="21" customFormat="1">
      <c r="A1921" s="13" t="str">
        <f t="shared" si="37"/>
        <v>350307.400177</v>
      </c>
      <c r="B1921" s="9">
        <v>400177</v>
      </c>
      <c r="C1921" s="10" t="s">
        <v>145</v>
      </c>
      <c r="D1921" s="35">
        <v>350307</v>
      </c>
      <c r="E1921" s="6" t="s">
        <v>333</v>
      </c>
      <c r="F1921" s="21" t="s">
        <v>5</v>
      </c>
      <c r="G1921" s="21" t="s">
        <v>25</v>
      </c>
    </row>
    <row r="1922" spans="1:7" s="21" customFormat="1">
      <c r="A1922" s="13" t="str">
        <f t="shared" si="37"/>
        <v>350307.400178</v>
      </c>
      <c r="B1922" s="9">
        <v>400178</v>
      </c>
      <c r="C1922" s="10" t="s">
        <v>153</v>
      </c>
      <c r="D1922" s="35">
        <v>350307</v>
      </c>
      <c r="E1922" s="6" t="s">
        <v>333</v>
      </c>
      <c r="F1922" s="21" t="s">
        <v>5</v>
      </c>
      <c r="G1922" s="21" t="s">
        <v>25</v>
      </c>
    </row>
    <row r="1923" spans="1:7" s="21" customFormat="1">
      <c r="A1923" s="13" t="str">
        <f t="shared" si="37"/>
        <v>350307.400179</v>
      </c>
      <c r="B1923" s="9">
        <v>400179</v>
      </c>
      <c r="C1923" s="10" t="s">
        <v>155</v>
      </c>
      <c r="D1923" s="35">
        <v>350307</v>
      </c>
      <c r="E1923" s="6" t="s">
        <v>333</v>
      </c>
      <c r="F1923" s="21" t="s">
        <v>5</v>
      </c>
      <c r="G1923" s="21" t="s">
        <v>25</v>
      </c>
    </row>
    <row r="1924" spans="1:7" s="21" customFormat="1">
      <c r="A1924" s="13" t="str">
        <f t="shared" si="37"/>
        <v>350307.400180</v>
      </c>
      <c r="B1924" s="13">
        <v>400180</v>
      </c>
      <c r="C1924" s="14" t="s">
        <v>154</v>
      </c>
      <c r="D1924" s="35">
        <v>350307</v>
      </c>
      <c r="E1924" s="6" t="s">
        <v>333</v>
      </c>
      <c r="F1924" s="21" t="s">
        <v>5</v>
      </c>
      <c r="G1924" s="21" t="s">
        <v>25</v>
      </c>
    </row>
    <row r="1925" spans="1:7" s="21" customFormat="1">
      <c r="A1925" s="13" t="str">
        <f t="shared" si="37"/>
        <v>350307.400202</v>
      </c>
      <c r="B1925" s="9">
        <v>400202</v>
      </c>
      <c r="C1925" s="10" t="s">
        <v>136</v>
      </c>
      <c r="D1925" s="35">
        <v>350307</v>
      </c>
      <c r="E1925" s="6" t="s">
        <v>333</v>
      </c>
      <c r="F1925" s="21" t="s">
        <v>5</v>
      </c>
      <c r="G1925" s="21" t="s">
        <v>25</v>
      </c>
    </row>
    <row r="1926" spans="1:7" s="21" customFormat="1">
      <c r="A1926" s="13" t="str">
        <f t="shared" si="37"/>
        <v>350307.400203</v>
      </c>
      <c r="B1926" s="9">
        <v>400203</v>
      </c>
      <c r="C1926" s="10" t="s">
        <v>137</v>
      </c>
      <c r="D1926" s="35">
        <v>350307</v>
      </c>
      <c r="E1926" s="6" t="s">
        <v>333</v>
      </c>
      <c r="F1926" s="21" t="s">
        <v>5</v>
      </c>
      <c r="G1926" s="21" t="s">
        <v>25</v>
      </c>
    </row>
    <row r="1927" spans="1:7" s="21" customFormat="1">
      <c r="A1927" s="13" t="str">
        <f t="shared" si="37"/>
        <v>350307.400214</v>
      </c>
      <c r="B1927" s="9">
        <v>400214</v>
      </c>
      <c r="C1927" s="10" t="s">
        <v>146</v>
      </c>
      <c r="D1927" s="35">
        <v>350307</v>
      </c>
      <c r="E1927" s="6" t="s">
        <v>333</v>
      </c>
      <c r="F1927" s="21" t="s">
        <v>5</v>
      </c>
      <c r="G1927" s="21" t="s">
        <v>25</v>
      </c>
    </row>
    <row r="1928" spans="1:7" s="21" customFormat="1">
      <c r="A1928" s="13" t="str">
        <f t="shared" si="37"/>
        <v>350307.400219</v>
      </c>
      <c r="B1928" s="9">
        <v>400219</v>
      </c>
      <c r="C1928" s="10" t="s">
        <v>138</v>
      </c>
      <c r="D1928" s="35">
        <v>350307</v>
      </c>
      <c r="E1928" s="6" t="s">
        <v>333</v>
      </c>
      <c r="F1928" s="21" t="s">
        <v>5</v>
      </c>
      <c r="G1928" s="21" t="s">
        <v>25</v>
      </c>
    </row>
    <row r="1929" spans="1:7" s="21" customFormat="1">
      <c r="A1929" s="13" t="str">
        <f t="shared" si="37"/>
        <v>350307.400220</v>
      </c>
      <c r="B1929" s="9">
        <v>400220</v>
      </c>
      <c r="C1929" s="10" t="s">
        <v>139</v>
      </c>
      <c r="D1929" s="35">
        <v>350307</v>
      </c>
      <c r="E1929" s="6" t="s">
        <v>333</v>
      </c>
      <c r="F1929" s="21" t="s">
        <v>5</v>
      </c>
      <c r="G1929" s="21" t="s">
        <v>25</v>
      </c>
    </row>
    <row r="1930" spans="1:7" s="21" customFormat="1">
      <c r="A1930" s="13" t="str">
        <f t="shared" ref="A1930:A1993" si="38">CONCATENATE(D1930,".",B1930)</f>
        <v>350307.400221</v>
      </c>
      <c r="B1930" s="9">
        <v>400221</v>
      </c>
      <c r="C1930" s="10" t="s">
        <v>140</v>
      </c>
      <c r="D1930" s="35">
        <v>350307</v>
      </c>
      <c r="E1930" s="6" t="s">
        <v>333</v>
      </c>
      <c r="F1930" s="21" t="s">
        <v>5</v>
      </c>
      <c r="G1930" s="21" t="s">
        <v>25</v>
      </c>
    </row>
    <row r="1931" spans="1:7" s="21" customFormat="1">
      <c r="A1931" s="13" t="str">
        <f t="shared" si="38"/>
        <v>350308.400003</v>
      </c>
      <c r="B1931" s="11">
        <v>400003</v>
      </c>
      <c r="C1931" s="12" t="s">
        <v>83</v>
      </c>
      <c r="D1931" s="36">
        <v>350308</v>
      </c>
      <c r="E1931" s="6" t="s">
        <v>334</v>
      </c>
      <c r="F1931" s="21" t="s">
        <v>5</v>
      </c>
      <c r="G1931" s="21" t="s">
        <v>25</v>
      </c>
    </row>
    <row r="1932" spans="1:7" s="21" customFormat="1">
      <c r="A1932" s="13" t="str">
        <f t="shared" si="38"/>
        <v>350308.400004</v>
      </c>
      <c r="B1932" s="9">
        <v>400004</v>
      </c>
      <c r="C1932" s="10" t="s">
        <v>128</v>
      </c>
      <c r="D1932" s="36">
        <v>350308</v>
      </c>
      <c r="E1932" s="6" t="s">
        <v>334</v>
      </c>
      <c r="F1932" s="21" t="s">
        <v>5</v>
      </c>
      <c r="G1932" s="21" t="s">
        <v>25</v>
      </c>
    </row>
    <row r="1933" spans="1:7" s="21" customFormat="1">
      <c r="A1933" s="13" t="str">
        <f t="shared" si="38"/>
        <v>350308.400005</v>
      </c>
      <c r="B1933" s="9">
        <v>400005</v>
      </c>
      <c r="C1933" s="10" t="s">
        <v>129</v>
      </c>
      <c r="D1933" s="36">
        <v>350308</v>
      </c>
      <c r="E1933" s="6" t="s">
        <v>334</v>
      </c>
      <c r="F1933" s="21" t="s">
        <v>5</v>
      </c>
      <c r="G1933" s="21" t="s">
        <v>25</v>
      </c>
    </row>
    <row r="1934" spans="1:7" s="21" customFormat="1">
      <c r="A1934" s="13" t="str">
        <f t="shared" si="38"/>
        <v>350308.400006</v>
      </c>
      <c r="B1934" s="9">
        <v>400006</v>
      </c>
      <c r="C1934" s="10" t="s">
        <v>130</v>
      </c>
      <c r="D1934" s="36">
        <v>350308</v>
      </c>
      <c r="E1934" s="6" t="s">
        <v>334</v>
      </c>
      <c r="F1934" s="21" t="s">
        <v>5</v>
      </c>
      <c r="G1934" s="21" t="s">
        <v>25</v>
      </c>
    </row>
    <row r="1935" spans="1:7" s="21" customFormat="1">
      <c r="A1935" s="13" t="str">
        <f t="shared" si="38"/>
        <v>350308.400007</v>
      </c>
      <c r="B1935" s="9">
        <v>400007</v>
      </c>
      <c r="C1935" s="10" t="s">
        <v>131</v>
      </c>
      <c r="D1935" s="36">
        <v>350308</v>
      </c>
      <c r="E1935" s="6" t="s">
        <v>334</v>
      </c>
      <c r="F1935" s="21" t="s">
        <v>5</v>
      </c>
      <c r="G1935" s="21" t="s">
        <v>25</v>
      </c>
    </row>
    <row r="1936" spans="1:7" s="21" customFormat="1">
      <c r="A1936" s="13" t="str">
        <f t="shared" si="38"/>
        <v>350308.400010</v>
      </c>
      <c r="B1936" s="9">
        <v>400010</v>
      </c>
      <c r="C1936" s="10" t="s">
        <v>132</v>
      </c>
      <c r="D1936" s="36">
        <v>350308</v>
      </c>
      <c r="E1936" s="6" t="s">
        <v>334</v>
      </c>
      <c r="F1936" s="21" t="s">
        <v>5</v>
      </c>
      <c r="G1936" s="21" t="s">
        <v>25</v>
      </c>
    </row>
    <row r="1937" spans="1:7" s="21" customFormat="1">
      <c r="A1937" s="13" t="str">
        <f t="shared" si="38"/>
        <v>350308.400011</v>
      </c>
      <c r="B1937" s="9">
        <v>400011</v>
      </c>
      <c r="C1937" s="10" t="s">
        <v>133</v>
      </c>
      <c r="D1937" s="36">
        <v>350308</v>
      </c>
      <c r="E1937" s="6" t="s">
        <v>334</v>
      </c>
      <c r="F1937" s="7" t="s">
        <v>356</v>
      </c>
      <c r="G1937" s="21" t="s">
        <v>25</v>
      </c>
    </row>
    <row r="1938" spans="1:7" s="21" customFormat="1">
      <c r="A1938" s="13" t="str">
        <f t="shared" si="38"/>
        <v>350308.400012</v>
      </c>
      <c r="B1938" s="9">
        <v>400012</v>
      </c>
      <c r="C1938" s="10" t="s">
        <v>134</v>
      </c>
      <c r="D1938" s="36">
        <v>350308</v>
      </c>
      <c r="E1938" s="6" t="s">
        <v>334</v>
      </c>
      <c r="F1938" s="21" t="s">
        <v>5</v>
      </c>
      <c r="G1938" s="21" t="s">
        <v>25</v>
      </c>
    </row>
    <row r="1939" spans="1:7" s="21" customFormat="1">
      <c r="A1939" s="13" t="str">
        <f t="shared" si="38"/>
        <v>350308.400013</v>
      </c>
      <c r="B1939" s="9">
        <v>400013</v>
      </c>
      <c r="C1939" s="10" t="s">
        <v>135</v>
      </c>
      <c r="D1939" s="36">
        <v>350308</v>
      </c>
      <c r="E1939" s="6" t="s">
        <v>334</v>
      </c>
      <c r="F1939" s="21" t="s">
        <v>5</v>
      </c>
      <c r="G1939" s="21" t="s">
        <v>25</v>
      </c>
    </row>
    <row r="1940" spans="1:7" s="21" customFormat="1">
      <c r="A1940" s="13" t="str">
        <f t="shared" si="38"/>
        <v>350308.400014</v>
      </c>
      <c r="B1940" s="9">
        <v>400014</v>
      </c>
      <c r="C1940" s="10" t="s">
        <v>84</v>
      </c>
      <c r="D1940" s="36">
        <v>350308</v>
      </c>
      <c r="E1940" s="6" t="s">
        <v>334</v>
      </c>
      <c r="F1940" s="21" t="s">
        <v>5</v>
      </c>
      <c r="G1940" s="21" t="s">
        <v>25</v>
      </c>
    </row>
    <row r="1941" spans="1:7" s="21" customFormat="1">
      <c r="A1941" s="13" t="str">
        <f t="shared" si="38"/>
        <v>350308.400015</v>
      </c>
      <c r="B1941" s="9">
        <v>400015</v>
      </c>
      <c r="C1941" s="10" t="s">
        <v>85</v>
      </c>
      <c r="D1941" s="36">
        <v>350308</v>
      </c>
      <c r="E1941" s="6" t="s">
        <v>334</v>
      </c>
      <c r="F1941" s="21" t="s">
        <v>5</v>
      </c>
      <c r="G1941" s="21" t="s">
        <v>25</v>
      </c>
    </row>
    <row r="1942" spans="1:7" s="21" customFormat="1">
      <c r="A1942" s="13" t="str">
        <f t="shared" si="38"/>
        <v>350308.400016</v>
      </c>
      <c r="B1942" s="9">
        <v>400016</v>
      </c>
      <c r="C1942" s="10" t="s">
        <v>86</v>
      </c>
      <c r="D1942" s="36">
        <v>350308</v>
      </c>
      <c r="E1942" s="6" t="s">
        <v>334</v>
      </c>
      <c r="F1942" s="21" t="s">
        <v>5</v>
      </c>
      <c r="G1942" s="21" t="s">
        <v>25</v>
      </c>
    </row>
    <row r="1943" spans="1:7" s="21" customFormat="1">
      <c r="A1943" s="13" t="str">
        <f t="shared" si="38"/>
        <v>350308.400017</v>
      </c>
      <c r="B1943" s="9">
        <v>400017</v>
      </c>
      <c r="C1943" s="10" t="s">
        <v>87</v>
      </c>
      <c r="D1943" s="36">
        <v>350308</v>
      </c>
      <c r="E1943" s="6" t="s">
        <v>334</v>
      </c>
      <c r="F1943" s="21" t="s">
        <v>5</v>
      </c>
      <c r="G1943" s="21" t="s">
        <v>25</v>
      </c>
    </row>
    <row r="1944" spans="1:7" s="21" customFormat="1">
      <c r="A1944" s="13" t="str">
        <f t="shared" si="38"/>
        <v>350308.400020</v>
      </c>
      <c r="B1944" s="9">
        <v>400020</v>
      </c>
      <c r="C1944" s="10" t="s">
        <v>88</v>
      </c>
      <c r="D1944" s="36">
        <v>350308</v>
      </c>
      <c r="E1944" s="6" t="s">
        <v>334</v>
      </c>
      <c r="F1944" s="21" t="s">
        <v>5</v>
      </c>
      <c r="G1944" s="21" t="s">
        <v>25</v>
      </c>
    </row>
    <row r="1945" spans="1:7" s="21" customFormat="1">
      <c r="A1945" s="13" t="str">
        <f t="shared" si="38"/>
        <v>350308.400021</v>
      </c>
      <c r="B1945" s="9">
        <v>400021</v>
      </c>
      <c r="C1945" s="10" t="s">
        <v>89</v>
      </c>
      <c r="D1945" s="36">
        <v>350308</v>
      </c>
      <c r="E1945" s="6" t="s">
        <v>334</v>
      </c>
      <c r="F1945" s="21" t="s">
        <v>5</v>
      </c>
      <c r="G1945" s="21" t="s">
        <v>25</v>
      </c>
    </row>
    <row r="1946" spans="1:7" s="21" customFormat="1">
      <c r="A1946" s="13" t="str">
        <f t="shared" si="38"/>
        <v>350308.400022</v>
      </c>
      <c r="B1946" s="9">
        <v>400022</v>
      </c>
      <c r="C1946" s="10" t="s">
        <v>143</v>
      </c>
      <c r="D1946" s="36">
        <v>350308</v>
      </c>
      <c r="E1946" s="6" t="s">
        <v>334</v>
      </c>
      <c r="F1946" s="21" t="s">
        <v>5</v>
      </c>
      <c r="G1946" s="21" t="s">
        <v>25</v>
      </c>
    </row>
    <row r="1947" spans="1:7" s="21" customFormat="1">
      <c r="A1947" s="13" t="str">
        <f t="shared" si="38"/>
        <v>350308.400024</v>
      </c>
      <c r="B1947" s="9">
        <v>400024</v>
      </c>
      <c r="C1947" s="10" t="s">
        <v>144</v>
      </c>
      <c r="D1947" s="36">
        <v>350308</v>
      </c>
      <c r="E1947" s="6" t="s">
        <v>334</v>
      </c>
      <c r="F1947" s="21" t="s">
        <v>5</v>
      </c>
      <c r="G1947" s="21" t="s">
        <v>25</v>
      </c>
    </row>
    <row r="1948" spans="1:7" s="21" customFormat="1">
      <c r="A1948" s="13" t="str">
        <f t="shared" si="38"/>
        <v>350308.400025</v>
      </c>
      <c r="B1948" s="9">
        <v>400025</v>
      </c>
      <c r="C1948" s="10" t="s">
        <v>147</v>
      </c>
      <c r="D1948" s="36">
        <v>350308</v>
      </c>
      <c r="E1948" s="6" t="s">
        <v>334</v>
      </c>
      <c r="F1948" s="21" t="s">
        <v>5</v>
      </c>
      <c r="G1948" s="21" t="s">
        <v>25</v>
      </c>
    </row>
    <row r="1949" spans="1:7" s="21" customFormat="1">
      <c r="A1949" s="13" t="str">
        <f t="shared" si="38"/>
        <v>350308.400026</v>
      </c>
      <c r="B1949" s="9">
        <v>400026</v>
      </c>
      <c r="C1949" s="10" t="s">
        <v>148</v>
      </c>
      <c r="D1949" s="36">
        <v>350308</v>
      </c>
      <c r="E1949" s="6" t="s">
        <v>334</v>
      </c>
      <c r="F1949" s="21" t="s">
        <v>5</v>
      </c>
      <c r="G1949" s="21" t="s">
        <v>25</v>
      </c>
    </row>
    <row r="1950" spans="1:7" s="21" customFormat="1">
      <c r="A1950" s="13" t="str">
        <f t="shared" si="38"/>
        <v>350308.400027</v>
      </c>
      <c r="B1950" s="9">
        <v>400027</v>
      </c>
      <c r="C1950" s="10" t="s">
        <v>149</v>
      </c>
      <c r="D1950" s="36">
        <v>350308</v>
      </c>
      <c r="E1950" s="6" t="s">
        <v>334</v>
      </c>
      <c r="F1950" s="21" t="s">
        <v>5</v>
      </c>
      <c r="G1950" s="21" t="s">
        <v>25</v>
      </c>
    </row>
    <row r="1951" spans="1:7" s="21" customFormat="1">
      <c r="A1951" s="13" t="str">
        <f t="shared" si="38"/>
        <v>350308.400028</v>
      </c>
      <c r="B1951" s="9">
        <v>400028</v>
      </c>
      <c r="C1951" s="10" t="s">
        <v>150</v>
      </c>
      <c r="D1951" s="36">
        <v>350308</v>
      </c>
      <c r="E1951" s="6" t="s">
        <v>334</v>
      </c>
      <c r="F1951" s="21" t="s">
        <v>5</v>
      </c>
      <c r="G1951" s="21" t="s">
        <v>25</v>
      </c>
    </row>
    <row r="1952" spans="1:7" s="21" customFormat="1">
      <c r="A1952" s="13" t="str">
        <f t="shared" si="38"/>
        <v>350308.400029</v>
      </c>
      <c r="B1952" s="9">
        <v>400029</v>
      </c>
      <c r="C1952" s="10" t="s">
        <v>151</v>
      </c>
      <c r="D1952" s="36">
        <v>350308</v>
      </c>
      <c r="E1952" s="6" t="s">
        <v>334</v>
      </c>
      <c r="F1952" s="21" t="s">
        <v>5</v>
      </c>
      <c r="G1952" s="21" t="s">
        <v>25</v>
      </c>
    </row>
    <row r="1953" spans="1:7" s="21" customFormat="1">
      <c r="A1953" s="13" t="str">
        <f t="shared" si="38"/>
        <v>350308.400030</v>
      </c>
      <c r="B1953" s="9">
        <v>400030</v>
      </c>
      <c r="C1953" s="10" t="s">
        <v>152</v>
      </c>
      <c r="D1953" s="36">
        <v>350308</v>
      </c>
      <c r="E1953" s="6" t="s">
        <v>334</v>
      </c>
      <c r="F1953" s="21" t="s">
        <v>5</v>
      </c>
      <c r="G1953" s="21" t="s">
        <v>25</v>
      </c>
    </row>
    <row r="1954" spans="1:7" s="21" customFormat="1">
      <c r="A1954" s="13" t="str">
        <f t="shared" si="38"/>
        <v>350308.400175</v>
      </c>
      <c r="B1954" s="9">
        <v>400175</v>
      </c>
      <c r="C1954" s="10" t="s">
        <v>141</v>
      </c>
      <c r="D1954" s="36">
        <v>350308</v>
      </c>
      <c r="E1954" s="6" t="s">
        <v>334</v>
      </c>
      <c r="F1954" s="21" t="s">
        <v>5</v>
      </c>
      <c r="G1954" s="21" t="s">
        <v>25</v>
      </c>
    </row>
    <row r="1955" spans="1:7" s="21" customFormat="1">
      <c r="A1955" s="13" t="str">
        <f t="shared" si="38"/>
        <v>350308.400176</v>
      </c>
      <c r="B1955" s="9">
        <v>400176</v>
      </c>
      <c r="C1955" s="10" t="s">
        <v>142</v>
      </c>
      <c r="D1955" s="36">
        <v>350308</v>
      </c>
      <c r="E1955" s="6" t="s">
        <v>334</v>
      </c>
      <c r="F1955" s="21" t="s">
        <v>5</v>
      </c>
      <c r="G1955" s="21" t="s">
        <v>25</v>
      </c>
    </row>
    <row r="1956" spans="1:7" s="21" customFormat="1">
      <c r="A1956" s="13" t="str">
        <f t="shared" si="38"/>
        <v>350308.400177</v>
      </c>
      <c r="B1956" s="9">
        <v>400177</v>
      </c>
      <c r="C1956" s="10" t="s">
        <v>145</v>
      </c>
      <c r="D1956" s="36">
        <v>350308</v>
      </c>
      <c r="E1956" s="6" t="s">
        <v>334</v>
      </c>
      <c r="F1956" s="21" t="s">
        <v>5</v>
      </c>
      <c r="G1956" s="21" t="s">
        <v>25</v>
      </c>
    </row>
    <row r="1957" spans="1:7" s="21" customFormat="1">
      <c r="A1957" s="13" t="str">
        <f t="shared" si="38"/>
        <v>350308.400178</v>
      </c>
      <c r="B1957" s="9">
        <v>400178</v>
      </c>
      <c r="C1957" s="10" t="s">
        <v>153</v>
      </c>
      <c r="D1957" s="36">
        <v>350308</v>
      </c>
      <c r="E1957" s="6" t="s">
        <v>334</v>
      </c>
      <c r="F1957" s="21" t="s">
        <v>5</v>
      </c>
      <c r="G1957" s="21" t="s">
        <v>25</v>
      </c>
    </row>
    <row r="1958" spans="1:7" s="21" customFormat="1">
      <c r="A1958" s="13" t="str">
        <f t="shared" si="38"/>
        <v>350308.400179</v>
      </c>
      <c r="B1958" s="9">
        <v>400179</v>
      </c>
      <c r="C1958" s="10" t="s">
        <v>155</v>
      </c>
      <c r="D1958" s="36">
        <v>350308</v>
      </c>
      <c r="E1958" s="6" t="s">
        <v>334</v>
      </c>
      <c r="F1958" s="21" t="s">
        <v>5</v>
      </c>
      <c r="G1958" s="21" t="s">
        <v>25</v>
      </c>
    </row>
    <row r="1959" spans="1:7" s="21" customFormat="1">
      <c r="A1959" s="13" t="str">
        <f t="shared" si="38"/>
        <v>350308.400180</v>
      </c>
      <c r="B1959" s="13">
        <v>400180</v>
      </c>
      <c r="C1959" s="14" t="s">
        <v>154</v>
      </c>
      <c r="D1959" s="36">
        <v>350308</v>
      </c>
      <c r="E1959" s="6" t="s">
        <v>334</v>
      </c>
      <c r="F1959" s="21" t="s">
        <v>5</v>
      </c>
      <c r="G1959" s="21" t="s">
        <v>25</v>
      </c>
    </row>
    <row r="1960" spans="1:7" s="21" customFormat="1">
      <c r="A1960" s="13" t="str">
        <f t="shared" si="38"/>
        <v>350308.400202</v>
      </c>
      <c r="B1960" s="9">
        <v>400202</v>
      </c>
      <c r="C1960" s="10" t="s">
        <v>136</v>
      </c>
      <c r="D1960" s="36">
        <v>350308</v>
      </c>
      <c r="E1960" s="6" t="s">
        <v>334</v>
      </c>
      <c r="F1960" s="21" t="s">
        <v>5</v>
      </c>
      <c r="G1960" s="21" t="s">
        <v>25</v>
      </c>
    </row>
    <row r="1961" spans="1:7" s="21" customFormat="1">
      <c r="A1961" s="13" t="str">
        <f t="shared" si="38"/>
        <v>350308.400203</v>
      </c>
      <c r="B1961" s="9">
        <v>400203</v>
      </c>
      <c r="C1961" s="10" t="s">
        <v>137</v>
      </c>
      <c r="D1961" s="36">
        <v>350308</v>
      </c>
      <c r="E1961" s="6" t="s">
        <v>334</v>
      </c>
      <c r="F1961" s="21" t="s">
        <v>5</v>
      </c>
      <c r="G1961" s="21" t="s">
        <v>25</v>
      </c>
    </row>
    <row r="1962" spans="1:7" s="21" customFormat="1">
      <c r="A1962" s="13" t="str">
        <f t="shared" si="38"/>
        <v>350308.400214</v>
      </c>
      <c r="B1962" s="9">
        <v>400214</v>
      </c>
      <c r="C1962" s="10" t="s">
        <v>146</v>
      </c>
      <c r="D1962" s="36">
        <v>350308</v>
      </c>
      <c r="E1962" s="6" t="s">
        <v>334</v>
      </c>
      <c r="F1962" s="21" t="s">
        <v>5</v>
      </c>
      <c r="G1962" s="21" t="s">
        <v>25</v>
      </c>
    </row>
    <row r="1963" spans="1:7" s="21" customFormat="1">
      <c r="A1963" s="13" t="str">
        <f t="shared" si="38"/>
        <v>350308.400219</v>
      </c>
      <c r="B1963" s="9">
        <v>400219</v>
      </c>
      <c r="C1963" s="10" t="s">
        <v>138</v>
      </c>
      <c r="D1963" s="36">
        <v>350308</v>
      </c>
      <c r="E1963" s="6" t="s">
        <v>334</v>
      </c>
      <c r="F1963" s="21" t="s">
        <v>5</v>
      </c>
      <c r="G1963" s="21" t="s">
        <v>25</v>
      </c>
    </row>
    <row r="1964" spans="1:7" s="21" customFormat="1">
      <c r="A1964" s="13" t="str">
        <f t="shared" si="38"/>
        <v>350308.400220</v>
      </c>
      <c r="B1964" s="9">
        <v>400220</v>
      </c>
      <c r="C1964" s="10" t="s">
        <v>139</v>
      </c>
      <c r="D1964" s="36">
        <v>350308</v>
      </c>
      <c r="E1964" s="6" t="s">
        <v>334</v>
      </c>
      <c r="F1964" s="21" t="s">
        <v>5</v>
      </c>
      <c r="G1964" s="21" t="s">
        <v>25</v>
      </c>
    </row>
    <row r="1965" spans="1:7" s="21" customFormat="1">
      <c r="A1965" s="13" t="str">
        <f t="shared" si="38"/>
        <v>350308.400221</v>
      </c>
      <c r="B1965" s="9">
        <v>400221</v>
      </c>
      <c r="C1965" s="10" t="s">
        <v>140</v>
      </c>
      <c r="D1965" s="36">
        <v>350308</v>
      </c>
      <c r="E1965" s="6" t="s">
        <v>334</v>
      </c>
      <c r="F1965" s="21" t="s">
        <v>5</v>
      </c>
      <c r="G1965" s="21" t="s">
        <v>25</v>
      </c>
    </row>
    <row r="1966" spans="1:7" s="21" customFormat="1">
      <c r="A1966" s="11" t="str">
        <f t="shared" si="38"/>
        <v>350401.400003</v>
      </c>
      <c r="B1966" s="11">
        <v>400003</v>
      </c>
      <c r="C1966" s="12" t="s">
        <v>83</v>
      </c>
      <c r="D1966" s="15">
        <v>350401</v>
      </c>
      <c r="E1966" s="6" t="s">
        <v>294</v>
      </c>
      <c r="F1966" s="8" t="s">
        <v>5</v>
      </c>
      <c r="G1966" s="21" t="s">
        <v>25</v>
      </c>
    </row>
    <row r="1967" spans="1:7" s="21" customFormat="1">
      <c r="A1967" s="8" t="str">
        <f t="shared" si="38"/>
        <v>350401.400004</v>
      </c>
      <c r="B1967" s="9">
        <v>400004</v>
      </c>
      <c r="C1967" s="10" t="s">
        <v>128</v>
      </c>
      <c r="D1967" s="8">
        <v>350401</v>
      </c>
      <c r="E1967" s="6" t="s">
        <v>294</v>
      </c>
      <c r="F1967" s="8" t="s">
        <v>5</v>
      </c>
      <c r="G1967" s="21" t="s">
        <v>25</v>
      </c>
    </row>
    <row r="1968" spans="1:7" s="21" customFormat="1">
      <c r="A1968" s="8" t="str">
        <f t="shared" si="38"/>
        <v>350401.400005</v>
      </c>
      <c r="B1968" s="9">
        <v>400005</v>
      </c>
      <c r="C1968" s="10" t="s">
        <v>129</v>
      </c>
      <c r="D1968" s="8">
        <v>350401</v>
      </c>
      <c r="E1968" s="6" t="s">
        <v>294</v>
      </c>
      <c r="F1968" s="8" t="s">
        <v>5</v>
      </c>
      <c r="G1968" s="21" t="s">
        <v>25</v>
      </c>
    </row>
    <row r="1969" spans="1:7" s="21" customFormat="1">
      <c r="A1969" s="8" t="str">
        <f t="shared" si="38"/>
        <v>350401.400006</v>
      </c>
      <c r="B1969" s="9">
        <v>400006</v>
      </c>
      <c r="C1969" s="10" t="s">
        <v>130</v>
      </c>
      <c r="D1969" s="8">
        <v>350401</v>
      </c>
      <c r="E1969" s="6" t="s">
        <v>294</v>
      </c>
      <c r="F1969" s="8" t="s">
        <v>5</v>
      </c>
      <c r="G1969" s="21" t="s">
        <v>25</v>
      </c>
    </row>
    <row r="1970" spans="1:7" s="21" customFormat="1">
      <c r="A1970" s="8" t="str">
        <f t="shared" si="38"/>
        <v>350401.400007</v>
      </c>
      <c r="B1970" s="9">
        <v>400007</v>
      </c>
      <c r="C1970" s="10" t="s">
        <v>131</v>
      </c>
      <c r="D1970" s="8">
        <v>350401</v>
      </c>
      <c r="E1970" s="6" t="s">
        <v>294</v>
      </c>
      <c r="F1970" s="8" t="s">
        <v>5</v>
      </c>
      <c r="G1970" s="21" t="s">
        <v>25</v>
      </c>
    </row>
    <row r="1971" spans="1:7" s="21" customFormat="1">
      <c r="A1971" s="8" t="str">
        <f t="shared" si="38"/>
        <v>350401.400010</v>
      </c>
      <c r="B1971" s="9">
        <v>400010</v>
      </c>
      <c r="C1971" s="10" t="s">
        <v>132</v>
      </c>
      <c r="D1971" s="8">
        <v>350401</v>
      </c>
      <c r="E1971" s="6" t="s">
        <v>294</v>
      </c>
      <c r="F1971" s="8" t="s">
        <v>5</v>
      </c>
      <c r="G1971" s="21" t="s">
        <v>25</v>
      </c>
    </row>
    <row r="1972" spans="1:7" s="21" customFormat="1">
      <c r="A1972" s="8" t="str">
        <f t="shared" si="38"/>
        <v>350401.400011</v>
      </c>
      <c r="B1972" s="9">
        <v>400011</v>
      </c>
      <c r="C1972" s="10" t="s">
        <v>133</v>
      </c>
      <c r="D1972" s="8">
        <v>350401</v>
      </c>
      <c r="E1972" s="6" t="s">
        <v>294</v>
      </c>
      <c r="F1972" s="7" t="s">
        <v>356</v>
      </c>
      <c r="G1972" s="21" t="s">
        <v>25</v>
      </c>
    </row>
    <row r="1973" spans="1:7" s="21" customFormat="1">
      <c r="A1973" s="8" t="str">
        <f t="shared" si="38"/>
        <v>350401.400012</v>
      </c>
      <c r="B1973" s="9">
        <v>400012</v>
      </c>
      <c r="C1973" s="10" t="s">
        <v>134</v>
      </c>
      <c r="D1973" s="8">
        <v>350401</v>
      </c>
      <c r="E1973" s="6" t="s">
        <v>294</v>
      </c>
      <c r="F1973" s="8" t="s">
        <v>5</v>
      </c>
      <c r="G1973" s="21" t="s">
        <v>25</v>
      </c>
    </row>
    <row r="1974" spans="1:7" s="21" customFormat="1">
      <c r="A1974" s="8" t="str">
        <f t="shared" si="38"/>
        <v>350401.400013</v>
      </c>
      <c r="B1974" s="9">
        <v>400013</v>
      </c>
      <c r="C1974" s="10" t="s">
        <v>135</v>
      </c>
      <c r="D1974" s="8">
        <v>350401</v>
      </c>
      <c r="E1974" s="6" t="s">
        <v>294</v>
      </c>
      <c r="F1974" s="8" t="s">
        <v>5</v>
      </c>
      <c r="G1974" s="21" t="s">
        <v>25</v>
      </c>
    </row>
    <row r="1975" spans="1:7" s="21" customFormat="1">
      <c r="A1975" s="8" t="str">
        <f t="shared" si="38"/>
        <v>350401.400014</v>
      </c>
      <c r="B1975" s="9">
        <v>400014</v>
      </c>
      <c r="C1975" s="10" t="s">
        <v>84</v>
      </c>
      <c r="D1975" s="8">
        <v>350401</v>
      </c>
      <c r="E1975" s="6" t="s">
        <v>294</v>
      </c>
      <c r="F1975" s="8" t="s">
        <v>5</v>
      </c>
      <c r="G1975" s="21" t="s">
        <v>25</v>
      </c>
    </row>
    <row r="1976" spans="1:7" s="21" customFormat="1">
      <c r="A1976" s="8" t="str">
        <f t="shared" si="38"/>
        <v>350401.400015</v>
      </c>
      <c r="B1976" s="9">
        <v>400015</v>
      </c>
      <c r="C1976" s="10" t="s">
        <v>85</v>
      </c>
      <c r="D1976" s="8">
        <v>350401</v>
      </c>
      <c r="E1976" s="6" t="s">
        <v>294</v>
      </c>
      <c r="F1976" s="8" t="s">
        <v>5</v>
      </c>
      <c r="G1976" s="21" t="s">
        <v>25</v>
      </c>
    </row>
    <row r="1977" spans="1:7" s="21" customFormat="1">
      <c r="A1977" s="8" t="str">
        <f t="shared" si="38"/>
        <v>350401.400016</v>
      </c>
      <c r="B1977" s="9">
        <v>400016</v>
      </c>
      <c r="C1977" s="10" t="s">
        <v>86</v>
      </c>
      <c r="D1977" s="8">
        <v>350401</v>
      </c>
      <c r="E1977" s="6" t="s">
        <v>294</v>
      </c>
      <c r="F1977" s="8" t="s">
        <v>5</v>
      </c>
      <c r="G1977" s="21" t="s">
        <v>25</v>
      </c>
    </row>
    <row r="1978" spans="1:7" s="21" customFormat="1">
      <c r="A1978" s="8" t="str">
        <f t="shared" si="38"/>
        <v>350401.400017</v>
      </c>
      <c r="B1978" s="9">
        <v>400017</v>
      </c>
      <c r="C1978" s="10" t="s">
        <v>87</v>
      </c>
      <c r="D1978" s="8">
        <v>350401</v>
      </c>
      <c r="E1978" s="6" t="s">
        <v>294</v>
      </c>
      <c r="F1978" s="8" t="s">
        <v>5</v>
      </c>
      <c r="G1978" s="21" t="s">
        <v>25</v>
      </c>
    </row>
    <row r="1979" spans="1:7" s="21" customFormat="1">
      <c r="A1979" s="8" t="str">
        <f t="shared" si="38"/>
        <v>350401.400020</v>
      </c>
      <c r="B1979" s="9">
        <v>400020</v>
      </c>
      <c r="C1979" s="10" t="s">
        <v>88</v>
      </c>
      <c r="D1979" s="8">
        <v>350401</v>
      </c>
      <c r="E1979" s="6" t="s">
        <v>294</v>
      </c>
      <c r="F1979" s="8" t="s">
        <v>5</v>
      </c>
      <c r="G1979" s="21" t="s">
        <v>25</v>
      </c>
    </row>
    <row r="1980" spans="1:7" s="21" customFormat="1">
      <c r="A1980" s="8" t="str">
        <f t="shared" si="38"/>
        <v>350401.400021</v>
      </c>
      <c r="B1980" s="9">
        <v>400021</v>
      </c>
      <c r="C1980" s="10" t="s">
        <v>89</v>
      </c>
      <c r="D1980" s="8">
        <v>350401</v>
      </c>
      <c r="E1980" s="6" t="s">
        <v>294</v>
      </c>
      <c r="F1980" s="8" t="s">
        <v>5</v>
      </c>
      <c r="G1980" s="21" t="s">
        <v>25</v>
      </c>
    </row>
    <row r="1981" spans="1:7" s="21" customFormat="1">
      <c r="A1981" s="8" t="str">
        <f t="shared" si="38"/>
        <v>350401.400022</v>
      </c>
      <c r="B1981" s="9">
        <v>400022</v>
      </c>
      <c r="C1981" s="10" t="s">
        <v>143</v>
      </c>
      <c r="D1981" s="8">
        <v>350401</v>
      </c>
      <c r="E1981" s="6" t="s">
        <v>294</v>
      </c>
      <c r="F1981" s="8" t="s">
        <v>5</v>
      </c>
      <c r="G1981" s="21" t="s">
        <v>25</v>
      </c>
    </row>
    <row r="1982" spans="1:7" s="21" customFormat="1">
      <c r="A1982" s="8" t="str">
        <f t="shared" si="38"/>
        <v>350401.400024</v>
      </c>
      <c r="B1982" s="9">
        <v>400024</v>
      </c>
      <c r="C1982" s="10" t="s">
        <v>144</v>
      </c>
      <c r="D1982" s="8">
        <v>350401</v>
      </c>
      <c r="E1982" s="6" t="s">
        <v>294</v>
      </c>
      <c r="F1982" s="8" t="s">
        <v>5</v>
      </c>
      <c r="G1982" s="21" t="s">
        <v>25</v>
      </c>
    </row>
    <row r="1983" spans="1:7" s="21" customFormat="1">
      <c r="A1983" s="8" t="str">
        <f t="shared" si="38"/>
        <v>350401.400025</v>
      </c>
      <c r="B1983" s="9">
        <v>400025</v>
      </c>
      <c r="C1983" s="10" t="s">
        <v>147</v>
      </c>
      <c r="D1983" s="8">
        <v>350401</v>
      </c>
      <c r="E1983" s="6" t="s">
        <v>294</v>
      </c>
      <c r="F1983" s="8" t="s">
        <v>5</v>
      </c>
      <c r="G1983" s="21" t="s">
        <v>25</v>
      </c>
    </row>
    <row r="1984" spans="1:7" s="21" customFormat="1">
      <c r="A1984" s="8" t="str">
        <f t="shared" si="38"/>
        <v>350401.400026</v>
      </c>
      <c r="B1984" s="9">
        <v>400026</v>
      </c>
      <c r="C1984" s="10" t="s">
        <v>148</v>
      </c>
      <c r="D1984" s="8">
        <v>350401</v>
      </c>
      <c r="E1984" s="6" t="s">
        <v>294</v>
      </c>
      <c r="F1984" s="8" t="s">
        <v>5</v>
      </c>
      <c r="G1984" s="21" t="s">
        <v>25</v>
      </c>
    </row>
    <row r="1985" spans="1:7" s="21" customFormat="1">
      <c r="A1985" s="8" t="str">
        <f t="shared" si="38"/>
        <v>350401.400027</v>
      </c>
      <c r="B1985" s="9">
        <v>400027</v>
      </c>
      <c r="C1985" s="10" t="s">
        <v>149</v>
      </c>
      <c r="D1985" s="8">
        <v>350401</v>
      </c>
      <c r="E1985" s="6" t="s">
        <v>294</v>
      </c>
      <c r="F1985" s="8" t="s">
        <v>5</v>
      </c>
      <c r="G1985" s="21" t="s">
        <v>25</v>
      </c>
    </row>
    <row r="1986" spans="1:7" s="21" customFormat="1">
      <c r="A1986" s="8" t="str">
        <f t="shared" si="38"/>
        <v>350401.400028</v>
      </c>
      <c r="B1986" s="9">
        <v>400028</v>
      </c>
      <c r="C1986" s="10" t="s">
        <v>150</v>
      </c>
      <c r="D1986" s="8">
        <v>350401</v>
      </c>
      <c r="E1986" s="6" t="s">
        <v>294</v>
      </c>
      <c r="F1986" s="8" t="s">
        <v>5</v>
      </c>
      <c r="G1986" s="21" t="s">
        <v>25</v>
      </c>
    </row>
    <row r="1987" spans="1:7" s="21" customFormat="1">
      <c r="A1987" s="8" t="str">
        <f t="shared" si="38"/>
        <v>350401.400029</v>
      </c>
      <c r="B1987" s="9">
        <v>400029</v>
      </c>
      <c r="C1987" s="10" t="s">
        <v>151</v>
      </c>
      <c r="D1987" s="8">
        <v>350401</v>
      </c>
      <c r="E1987" s="6" t="s">
        <v>294</v>
      </c>
      <c r="F1987" s="8" t="s">
        <v>5</v>
      </c>
      <c r="G1987" s="21" t="s">
        <v>25</v>
      </c>
    </row>
    <row r="1988" spans="1:7" s="21" customFormat="1">
      <c r="A1988" s="8" t="str">
        <f t="shared" si="38"/>
        <v>350401.400030</v>
      </c>
      <c r="B1988" s="9">
        <v>400030</v>
      </c>
      <c r="C1988" s="10" t="s">
        <v>152</v>
      </c>
      <c r="D1988" s="8">
        <v>350401</v>
      </c>
      <c r="E1988" s="6" t="s">
        <v>294</v>
      </c>
      <c r="F1988" s="8" t="s">
        <v>5</v>
      </c>
      <c r="G1988" s="21" t="s">
        <v>25</v>
      </c>
    </row>
    <row r="1989" spans="1:7" s="21" customFormat="1">
      <c r="A1989" s="8" t="str">
        <f t="shared" si="38"/>
        <v>350401.400175</v>
      </c>
      <c r="B1989" s="9">
        <v>400175</v>
      </c>
      <c r="C1989" s="10" t="s">
        <v>141</v>
      </c>
      <c r="D1989" s="8">
        <v>350401</v>
      </c>
      <c r="E1989" s="6" t="s">
        <v>294</v>
      </c>
      <c r="F1989" s="8" t="s">
        <v>5</v>
      </c>
      <c r="G1989" s="21" t="s">
        <v>25</v>
      </c>
    </row>
    <row r="1990" spans="1:7" s="21" customFormat="1">
      <c r="A1990" s="8" t="str">
        <f t="shared" si="38"/>
        <v>350401.400176</v>
      </c>
      <c r="B1990" s="9">
        <v>400176</v>
      </c>
      <c r="C1990" s="10" t="s">
        <v>142</v>
      </c>
      <c r="D1990" s="8">
        <v>350401</v>
      </c>
      <c r="E1990" s="6" t="s">
        <v>294</v>
      </c>
      <c r="F1990" s="8" t="s">
        <v>5</v>
      </c>
      <c r="G1990" s="21" t="s">
        <v>25</v>
      </c>
    </row>
    <row r="1991" spans="1:7" s="21" customFormat="1">
      <c r="A1991" s="8" t="str">
        <f t="shared" si="38"/>
        <v>350401.400177</v>
      </c>
      <c r="B1991" s="9">
        <v>400177</v>
      </c>
      <c r="C1991" s="10" t="s">
        <v>145</v>
      </c>
      <c r="D1991" s="8">
        <v>350401</v>
      </c>
      <c r="E1991" s="6" t="s">
        <v>294</v>
      </c>
      <c r="F1991" s="8" t="s">
        <v>5</v>
      </c>
      <c r="G1991" s="21" t="s">
        <v>25</v>
      </c>
    </row>
    <row r="1992" spans="1:7" s="21" customFormat="1">
      <c r="A1992" s="8" t="str">
        <f t="shared" si="38"/>
        <v>350401.400178</v>
      </c>
      <c r="B1992" s="9">
        <v>400178</v>
      </c>
      <c r="C1992" s="10" t="s">
        <v>153</v>
      </c>
      <c r="D1992" s="8">
        <v>350401</v>
      </c>
      <c r="E1992" s="6" t="s">
        <v>294</v>
      </c>
      <c r="F1992" s="8" t="s">
        <v>5</v>
      </c>
      <c r="G1992" s="21" t="s">
        <v>25</v>
      </c>
    </row>
    <row r="1993" spans="1:7" s="21" customFormat="1">
      <c r="A1993" s="8" t="str">
        <f t="shared" si="38"/>
        <v>350401.400179</v>
      </c>
      <c r="B1993" s="9">
        <v>400179</v>
      </c>
      <c r="C1993" s="10" t="s">
        <v>155</v>
      </c>
      <c r="D1993" s="8">
        <v>350401</v>
      </c>
      <c r="E1993" s="6" t="s">
        <v>294</v>
      </c>
      <c r="F1993" s="8" t="s">
        <v>5</v>
      </c>
      <c r="G1993" s="21" t="s">
        <v>25</v>
      </c>
    </row>
    <row r="1994" spans="1:7" s="21" customFormat="1">
      <c r="A1994" s="13" t="str">
        <f t="shared" ref="A1994:A2057" si="39">CONCATENATE(D1994,".",B1994)</f>
        <v>350401.400180</v>
      </c>
      <c r="B1994" s="13">
        <v>400180</v>
      </c>
      <c r="C1994" s="14" t="s">
        <v>154</v>
      </c>
      <c r="D1994" s="17">
        <v>350401</v>
      </c>
      <c r="E1994" s="6" t="s">
        <v>294</v>
      </c>
      <c r="F1994" s="8" t="s">
        <v>5</v>
      </c>
      <c r="G1994" s="21" t="s">
        <v>25</v>
      </c>
    </row>
    <row r="1995" spans="1:7" s="21" customFormat="1">
      <c r="A1995" s="8" t="str">
        <f t="shared" si="39"/>
        <v>350401.400202</v>
      </c>
      <c r="B1995" s="9">
        <v>400202</v>
      </c>
      <c r="C1995" s="10" t="s">
        <v>136</v>
      </c>
      <c r="D1995" s="8">
        <v>350401</v>
      </c>
      <c r="E1995" s="6" t="s">
        <v>294</v>
      </c>
      <c r="F1995" s="8" t="s">
        <v>5</v>
      </c>
      <c r="G1995" s="21" t="s">
        <v>25</v>
      </c>
    </row>
    <row r="1996" spans="1:7" s="21" customFormat="1">
      <c r="A1996" s="8" t="str">
        <f t="shared" si="39"/>
        <v>350401.400203</v>
      </c>
      <c r="B1996" s="9">
        <v>400203</v>
      </c>
      <c r="C1996" s="10" t="s">
        <v>137</v>
      </c>
      <c r="D1996" s="8">
        <v>350401</v>
      </c>
      <c r="E1996" s="6" t="s">
        <v>294</v>
      </c>
      <c r="F1996" s="8" t="s">
        <v>5</v>
      </c>
      <c r="G1996" s="21" t="s">
        <v>25</v>
      </c>
    </row>
    <row r="1997" spans="1:7" s="21" customFormat="1">
      <c r="A1997" s="8" t="str">
        <f t="shared" si="39"/>
        <v>350401.400214</v>
      </c>
      <c r="B1997" s="9">
        <v>400214</v>
      </c>
      <c r="C1997" s="10" t="s">
        <v>146</v>
      </c>
      <c r="D1997" s="8">
        <v>350401</v>
      </c>
      <c r="E1997" s="6" t="s">
        <v>294</v>
      </c>
      <c r="F1997" s="8" t="s">
        <v>5</v>
      </c>
      <c r="G1997" s="21" t="s">
        <v>25</v>
      </c>
    </row>
    <row r="1998" spans="1:7" s="21" customFormat="1">
      <c r="A1998" s="8" t="str">
        <f t="shared" si="39"/>
        <v>350401.400219</v>
      </c>
      <c r="B1998" s="9">
        <v>400219</v>
      </c>
      <c r="C1998" s="10" t="s">
        <v>138</v>
      </c>
      <c r="D1998" s="8">
        <v>350401</v>
      </c>
      <c r="E1998" s="6" t="s">
        <v>294</v>
      </c>
      <c r="F1998" s="8" t="s">
        <v>5</v>
      </c>
      <c r="G1998" s="21" t="s">
        <v>25</v>
      </c>
    </row>
    <row r="1999" spans="1:7" s="21" customFormat="1">
      <c r="A1999" s="8" t="str">
        <f t="shared" si="39"/>
        <v>350401.400220</v>
      </c>
      <c r="B1999" s="9">
        <v>400220</v>
      </c>
      <c r="C1999" s="10" t="s">
        <v>139</v>
      </c>
      <c r="D1999" s="8">
        <v>350401</v>
      </c>
      <c r="E1999" s="6" t="s">
        <v>294</v>
      </c>
      <c r="F1999" s="8" t="s">
        <v>5</v>
      </c>
      <c r="G1999" s="21" t="s">
        <v>25</v>
      </c>
    </row>
    <row r="2000" spans="1:7" s="21" customFormat="1">
      <c r="A2000" s="8" t="str">
        <f t="shared" si="39"/>
        <v>350401.400221</v>
      </c>
      <c r="B2000" s="9">
        <v>400221</v>
      </c>
      <c r="C2000" s="10" t="s">
        <v>140</v>
      </c>
      <c r="D2000" s="8">
        <v>350401</v>
      </c>
      <c r="E2000" s="6" t="s">
        <v>294</v>
      </c>
      <c r="F2000" s="8" t="s">
        <v>5</v>
      </c>
      <c r="G2000" s="21" t="s">
        <v>25</v>
      </c>
    </row>
    <row r="2001" spans="1:7" s="21" customFormat="1">
      <c r="A2001" s="11" t="str">
        <f t="shared" si="39"/>
        <v>350402.400003</v>
      </c>
      <c r="B2001" s="11">
        <v>400003</v>
      </c>
      <c r="C2001" s="12" t="s">
        <v>83</v>
      </c>
      <c r="D2001" s="15">
        <v>350402</v>
      </c>
      <c r="E2001" s="6" t="s">
        <v>289</v>
      </c>
      <c r="F2001" s="15" t="s">
        <v>5</v>
      </c>
      <c r="G2001" s="15" t="s">
        <v>25</v>
      </c>
    </row>
    <row r="2002" spans="1:7" s="21" customFormat="1">
      <c r="A2002" s="8" t="str">
        <f t="shared" si="39"/>
        <v>350402.400004</v>
      </c>
      <c r="B2002" s="9">
        <v>400004</v>
      </c>
      <c r="C2002" s="10" t="s">
        <v>128</v>
      </c>
      <c r="D2002" s="8">
        <v>350402</v>
      </c>
      <c r="E2002" s="6" t="s">
        <v>289</v>
      </c>
      <c r="F2002" s="8" t="s">
        <v>5</v>
      </c>
      <c r="G2002" s="8" t="s">
        <v>25</v>
      </c>
    </row>
    <row r="2003" spans="1:7" s="21" customFormat="1">
      <c r="A2003" s="8" t="str">
        <f t="shared" si="39"/>
        <v>350402.400005</v>
      </c>
      <c r="B2003" s="9">
        <v>400005</v>
      </c>
      <c r="C2003" s="10" t="s">
        <v>129</v>
      </c>
      <c r="D2003" s="8">
        <v>350402</v>
      </c>
      <c r="E2003" s="6" t="s">
        <v>289</v>
      </c>
      <c r="F2003" s="8" t="s">
        <v>5</v>
      </c>
      <c r="G2003" s="8" t="s">
        <v>25</v>
      </c>
    </row>
    <row r="2004" spans="1:7" s="21" customFormat="1">
      <c r="A2004" s="8" t="str">
        <f t="shared" si="39"/>
        <v>350402.400006</v>
      </c>
      <c r="B2004" s="9">
        <v>400006</v>
      </c>
      <c r="C2004" s="10" t="s">
        <v>130</v>
      </c>
      <c r="D2004" s="8">
        <v>350402</v>
      </c>
      <c r="E2004" s="6" t="s">
        <v>289</v>
      </c>
      <c r="F2004" s="8" t="s">
        <v>5</v>
      </c>
      <c r="G2004" s="8" t="s">
        <v>25</v>
      </c>
    </row>
    <row r="2005" spans="1:7" s="21" customFormat="1">
      <c r="A2005" s="8" t="str">
        <f t="shared" si="39"/>
        <v>350402.400007</v>
      </c>
      <c r="B2005" s="9">
        <v>400007</v>
      </c>
      <c r="C2005" s="10" t="s">
        <v>131</v>
      </c>
      <c r="D2005" s="8">
        <v>350402</v>
      </c>
      <c r="E2005" s="6" t="s">
        <v>289</v>
      </c>
      <c r="F2005" s="8" t="s">
        <v>5</v>
      </c>
      <c r="G2005" s="8" t="s">
        <v>25</v>
      </c>
    </row>
    <row r="2006" spans="1:7" s="21" customFormat="1">
      <c r="A2006" s="8" t="str">
        <f t="shared" si="39"/>
        <v>350402.400010</v>
      </c>
      <c r="B2006" s="9">
        <v>400010</v>
      </c>
      <c r="C2006" s="10" t="s">
        <v>132</v>
      </c>
      <c r="D2006" s="8">
        <v>350402</v>
      </c>
      <c r="E2006" s="6" t="s">
        <v>289</v>
      </c>
      <c r="F2006" s="8" t="s">
        <v>5</v>
      </c>
      <c r="G2006" s="8" t="s">
        <v>25</v>
      </c>
    </row>
    <row r="2007" spans="1:7" s="21" customFormat="1">
      <c r="A2007" s="8" t="str">
        <f t="shared" si="39"/>
        <v>350402.400011</v>
      </c>
      <c r="B2007" s="9">
        <v>400011</v>
      </c>
      <c r="C2007" s="10" t="s">
        <v>133</v>
      </c>
      <c r="D2007" s="8">
        <v>350402</v>
      </c>
      <c r="E2007" s="6" t="s">
        <v>289</v>
      </c>
      <c r="F2007" s="7" t="s">
        <v>356</v>
      </c>
      <c r="G2007" s="8" t="s">
        <v>25</v>
      </c>
    </row>
    <row r="2008" spans="1:7" s="21" customFormat="1">
      <c r="A2008" s="8" t="str">
        <f t="shared" si="39"/>
        <v>350402.400012</v>
      </c>
      <c r="B2008" s="9">
        <v>400012</v>
      </c>
      <c r="C2008" s="10" t="s">
        <v>134</v>
      </c>
      <c r="D2008" s="8">
        <v>350402</v>
      </c>
      <c r="E2008" s="6" t="s">
        <v>289</v>
      </c>
      <c r="F2008" s="8" t="s">
        <v>5</v>
      </c>
      <c r="G2008" s="8" t="s">
        <v>25</v>
      </c>
    </row>
    <row r="2009" spans="1:7" s="21" customFormat="1">
      <c r="A2009" s="8" t="str">
        <f t="shared" si="39"/>
        <v>350402.400013</v>
      </c>
      <c r="B2009" s="9">
        <v>400013</v>
      </c>
      <c r="C2009" s="10" t="s">
        <v>135</v>
      </c>
      <c r="D2009" s="8">
        <v>350402</v>
      </c>
      <c r="E2009" s="6" t="s">
        <v>289</v>
      </c>
      <c r="F2009" s="8" t="s">
        <v>5</v>
      </c>
      <c r="G2009" s="8" t="s">
        <v>25</v>
      </c>
    </row>
    <row r="2010" spans="1:7" s="21" customFormat="1">
      <c r="A2010" s="8" t="str">
        <f t="shared" si="39"/>
        <v>350402.400014</v>
      </c>
      <c r="B2010" s="9">
        <v>400014</v>
      </c>
      <c r="C2010" s="10" t="s">
        <v>84</v>
      </c>
      <c r="D2010" s="8">
        <v>350402</v>
      </c>
      <c r="E2010" s="6" t="s">
        <v>289</v>
      </c>
      <c r="F2010" s="8" t="s">
        <v>5</v>
      </c>
      <c r="G2010" s="8" t="s">
        <v>25</v>
      </c>
    </row>
    <row r="2011" spans="1:7" s="21" customFormat="1">
      <c r="A2011" s="8" t="str">
        <f t="shared" si="39"/>
        <v>350402.400015</v>
      </c>
      <c r="B2011" s="9">
        <v>400015</v>
      </c>
      <c r="C2011" s="10" t="s">
        <v>85</v>
      </c>
      <c r="D2011" s="8">
        <v>350402</v>
      </c>
      <c r="E2011" s="6" t="s">
        <v>289</v>
      </c>
      <c r="F2011" s="8" t="s">
        <v>5</v>
      </c>
      <c r="G2011" s="8" t="s">
        <v>25</v>
      </c>
    </row>
    <row r="2012" spans="1:7" s="21" customFormat="1">
      <c r="A2012" s="8" t="str">
        <f t="shared" si="39"/>
        <v>350402.400016</v>
      </c>
      <c r="B2012" s="9">
        <v>400016</v>
      </c>
      <c r="C2012" s="10" t="s">
        <v>86</v>
      </c>
      <c r="D2012" s="8">
        <v>350402</v>
      </c>
      <c r="E2012" s="6" t="s">
        <v>289</v>
      </c>
      <c r="F2012" s="8" t="s">
        <v>5</v>
      </c>
      <c r="G2012" s="8" t="s">
        <v>25</v>
      </c>
    </row>
    <row r="2013" spans="1:7" s="21" customFormat="1">
      <c r="A2013" s="8" t="str">
        <f t="shared" si="39"/>
        <v>350402.400017</v>
      </c>
      <c r="B2013" s="9">
        <v>400017</v>
      </c>
      <c r="C2013" s="10" t="s">
        <v>87</v>
      </c>
      <c r="D2013" s="8">
        <v>350402</v>
      </c>
      <c r="E2013" s="6" t="s">
        <v>289</v>
      </c>
      <c r="F2013" s="8" t="s">
        <v>5</v>
      </c>
      <c r="G2013" s="8" t="s">
        <v>25</v>
      </c>
    </row>
    <row r="2014" spans="1:7" s="21" customFormat="1">
      <c r="A2014" s="8" t="str">
        <f t="shared" si="39"/>
        <v>350402.400020</v>
      </c>
      <c r="B2014" s="9">
        <v>400020</v>
      </c>
      <c r="C2014" s="10" t="s">
        <v>88</v>
      </c>
      <c r="D2014" s="8">
        <v>350402</v>
      </c>
      <c r="E2014" s="6" t="s">
        <v>289</v>
      </c>
      <c r="F2014" s="8" t="s">
        <v>5</v>
      </c>
      <c r="G2014" s="8" t="s">
        <v>25</v>
      </c>
    </row>
    <row r="2015" spans="1:7" s="21" customFormat="1">
      <c r="A2015" s="8" t="str">
        <f t="shared" si="39"/>
        <v>350402.400021</v>
      </c>
      <c r="B2015" s="9">
        <v>400021</v>
      </c>
      <c r="C2015" s="10" t="s">
        <v>89</v>
      </c>
      <c r="D2015" s="8">
        <v>350402</v>
      </c>
      <c r="E2015" s="6" t="s">
        <v>289</v>
      </c>
      <c r="F2015" s="8" t="s">
        <v>5</v>
      </c>
      <c r="G2015" s="8" t="s">
        <v>25</v>
      </c>
    </row>
    <row r="2016" spans="1:7" s="21" customFormat="1">
      <c r="A2016" s="8" t="str">
        <f t="shared" si="39"/>
        <v>350402.400022</v>
      </c>
      <c r="B2016" s="9">
        <v>400022</v>
      </c>
      <c r="C2016" s="10" t="s">
        <v>143</v>
      </c>
      <c r="D2016" s="8">
        <v>350402</v>
      </c>
      <c r="E2016" s="6" t="s">
        <v>289</v>
      </c>
      <c r="F2016" s="8" t="s">
        <v>5</v>
      </c>
      <c r="G2016" s="8" t="s">
        <v>25</v>
      </c>
    </row>
    <row r="2017" spans="1:7" s="21" customFormat="1">
      <c r="A2017" s="8" t="str">
        <f t="shared" si="39"/>
        <v>350402.400024</v>
      </c>
      <c r="B2017" s="9">
        <v>400024</v>
      </c>
      <c r="C2017" s="10" t="s">
        <v>144</v>
      </c>
      <c r="D2017" s="8">
        <v>350402</v>
      </c>
      <c r="E2017" s="6" t="s">
        <v>289</v>
      </c>
      <c r="F2017" s="8" t="s">
        <v>5</v>
      </c>
      <c r="G2017" s="8" t="s">
        <v>25</v>
      </c>
    </row>
    <row r="2018" spans="1:7" s="21" customFormat="1">
      <c r="A2018" s="8" t="str">
        <f t="shared" si="39"/>
        <v>350402.400025</v>
      </c>
      <c r="B2018" s="9">
        <v>400025</v>
      </c>
      <c r="C2018" s="10" t="s">
        <v>147</v>
      </c>
      <c r="D2018" s="8">
        <v>350402</v>
      </c>
      <c r="E2018" s="6" t="s">
        <v>289</v>
      </c>
      <c r="F2018" s="8" t="s">
        <v>5</v>
      </c>
      <c r="G2018" s="8" t="s">
        <v>25</v>
      </c>
    </row>
    <row r="2019" spans="1:7" s="21" customFormat="1">
      <c r="A2019" s="8" t="str">
        <f t="shared" si="39"/>
        <v>350402.400026</v>
      </c>
      <c r="B2019" s="9">
        <v>400026</v>
      </c>
      <c r="C2019" s="10" t="s">
        <v>148</v>
      </c>
      <c r="D2019" s="8">
        <v>350402</v>
      </c>
      <c r="E2019" s="6" t="s">
        <v>289</v>
      </c>
      <c r="F2019" s="8" t="s">
        <v>5</v>
      </c>
      <c r="G2019" s="8" t="s">
        <v>25</v>
      </c>
    </row>
    <row r="2020" spans="1:7" s="21" customFormat="1">
      <c r="A2020" s="8" t="str">
        <f t="shared" si="39"/>
        <v>350402.400027</v>
      </c>
      <c r="B2020" s="9">
        <v>400027</v>
      </c>
      <c r="C2020" s="10" t="s">
        <v>149</v>
      </c>
      <c r="D2020" s="8">
        <v>350402</v>
      </c>
      <c r="E2020" s="6" t="s">
        <v>289</v>
      </c>
      <c r="F2020" s="8" t="s">
        <v>5</v>
      </c>
      <c r="G2020" s="8" t="s">
        <v>25</v>
      </c>
    </row>
    <row r="2021" spans="1:7" s="21" customFormat="1">
      <c r="A2021" s="8" t="str">
        <f t="shared" si="39"/>
        <v>350402.400028</v>
      </c>
      <c r="B2021" s="9">
        <v>400028</v>
      </c>
      <c r="C2021" s="10" t="s">
        <v>150</v>
      </c>
      <c r="D2021" s="8">
        <v>350402</v>
      </c>
      <c r="E2021" s="6" t="s">
        <v>289</v>
      </c>
      <c r="F2021" s="8" t="s">
        <v>5</v>
      </c>
      <c r="G2021" s="8" t="s">
        <v>25</v>
      </c>
    </row>
    <row r="2022" spans="1:7" s="21" customFormat="1">
      <c r="A2022" s="8" t="str">
        <f t="shared" si="39"/>
        <v>350402.400029</v>
      </c>
      <c r="B2022" s="9">
        <v>400029</v>
      </c>
      <c r="C2022" s="10" t="s">
        <v>151</v>
      </c>
      <c r="D2022" s="8">
        <v>350402</v>
      </c>
      <c r="E2022" s="6" t="s">
        <v>289</v>
      </c>
      <c r="F2022" s="8" t="s">
        <v>5</v>
      </c>
      <c r="G2022" s="8" t="s">
        <v>25</v>
      </c>
    </row>
    <row r="2023" spans="1:7" s="21" customFormat="1">
      <c r="A2023" s="8" t="str">
        <f t="shared" si="39"/>
        <v>350402.400030</v>
      </c>
      <c r="B2023" s="9">
        <v>400030</v>
      </c>
      <c r="C2023" s="10" t="s">
        <v>152</v>
      </c>
      <c r="D2023" s="8">
        <v>350402</v>
      </c>
      <c r="E2023" s="6" t="s">
        <v>289</v>
      </c>
      <c r="F2023" s="8" t="s">
        <v>5</v>
      </c>
      <c r="G2023" s="8" t="s">
        <v>25</v>
      </c>
    </row>
    <row r="2024" spans="1:7" s="21" customFormat="1">
      <c r="A2024" s="8" t="str">
        <f t="shared" si="39"/>
        <v>350402.400175</v>
      </c>
      <c r="B2024" s="9">
        <v>400175</v>
      </c>
      <c r="C2024" s="10" t="s">
        <v>141</v>
      </c>
      <c r="D2024" s="8">
        <v>350402</v>
      </c>
      <c r="E2024" s="6" t="s">
        <v>289</v>
      </c>
      <c r="F2024" s="8" t="s">
        <v>5</v>
      </c>
      <c r="G2024" s="8" t="s">
        <v>25</v>
      </c>
    </row>
    <row r="2025" spans="1:7" s="21" customFormat="1">
      <c r="A2025" s="8" t="str">
        <f t="shared" si="39"/>
        <v>350402.400176</v>
      </c>
      <c r="B2025" s="9">
        <v>400176</v>
      </c>
      <c r="C2025" s="10" t="s">
        <v>142</v>
      </c>
      <c r="D2025" s="8">
        <v>350402</v>
      </c>
      <c r="E2025" s="6" t="s">
        <v>289</v>
      </c>
      <c r="F2025" s="8" t="s">
        <v>5</v>
      </c>
      <c r="G2025" s="8" t="s">
        <v>25</v>
      </c>
    </row>
    <row r="2026" spans="1:7" s="21" customFormat="1">
      <c r="A2026" s="8" t="str">
        <f t="shared" si="39"/>
        <v>350402.400177</v>
      </c>
      <c r="B2026" s="9">
        <v>400177</v>
      </c>
      <c r="C2026" s="10" t="s">
        <v>145</v>
      </c>
      <c r="D2026" s="8">
        <v>350402</v>
      </c>
      <c r="E2026" s="6" t="s">
        <v>289</v>
      </c>
      <c r="F2026" s="8" t="s">
        <v>5</v>
      </c>
      <c r="G2026" s="8" t="s">
        <v>25</v>
      </c>
    </row>
    <row r="2027" spans="1:7" s="21" customFormat="1">
      <c r="A2027" s="8" t="str">
        <f t="shared" si="39"/>
        <v>350402.400178</v>
      </c>
      <c r="B2027" s="9">
        <v>400178</v>
      </c>
      <c r="C2027" s="10" t="s">
        <v>153</v>
      </c>
      <c r="D2027" s="8">
        <v>350402</v>
      </c>
      <c r="E2027" s="6" t="s">
        <v>289</v>
      </c>
      <c r="F2027" s="8" t="s">
        <v>5</v>
      </c>
      <c r="G2027" s="8" t="s">
        <v>25</v>
      </c>
    </row>
    <row r="2028" spans="1:7" s="21" customFormat="1">
      <c r="A2028" s="8" t="str">
        <f t="shared" si="39"/>
        <v>350402.400179</v>
      </c>
      <c r="B2028" s="9">
        <v>400179</v>
      </c>
      <c r="C2028" s="10" t="s">
        <v>155</v>
      </c>
      <c r="D2028" s="8">
        <v>350402</v>
      </c>
      <c r="E2028" s="6" t="s">
        <v>289</v>
      </c>
      <c r="F2028" s="8" t="s">
        <v>5</v>
      </c>
      <c r="G2028" s="8" t="s">
        <v>25</v>
      </c>
    </row>
    <row r="2029" spans="1:7" s="21" customFormat="1">
      <c r="A2029" s="13" t="str">
        <f t="shared" si="39"/>
        <v>350402.400180</v>
      </c>
      <c r="B2029" s="13">
        <v>400180</v>
      </c>
      <c r="C2029" s="14" t="s">
        <v>154</v>
      </c>
      <c r="D2029" s="17">
        <v>350402</v>
      </c>
      <c r="E2029" s="6" t="s">
        <v>289</v>
      </c>
      <c r="F2029" s="8" t="s">
        <v>5</v>
      </c>
      <c r="G2029" s="8" t="s">
        <v>25</v>
      </c>
    </row>
    <row r="2030" spans="1:7" s="21" customFormat="1">
      <c r="A2030" s="8" t="str">
        <f t="shared" si="39"/>
        <v>350402.400202</v>
      </c>
      <c r="B2030" s="9">
        <v>400202</v>
      </c>
      <c r="C2030" s="10" t="s">
        <v>136</v>
      </c>
      <c r="D2030" s="8">
        <v>350402</v>
      </c>
      <c r="E2030" s="6" t="s">
        <v>289</v>
      </c>
      <c r="F2030" s="8" t="s">
        <v>5</v>
      </c>
      <c r="G2030" s="8" t="s">
        <v>25</v>
      </c>
    </row>
    <row r="2031" spans="1:7" s="21" customFormat="1">
      <c r="A2031" s="8" t="str">
        <f t="shared" si="39"/>
        <v>350402.400203</v>
      </c>
      <c r="B2031" s="9">
        <v>400203</v>
      </c>
      <c r="C2031" s="10" t="s">
        <v>137</v>
      </c>
      <c r="D2031" s="8">
        <v>350402</v>
      </c>
      <c r="E2031" s="6" t="s">
        <v>289</v>
      </c>
      <c r="F2031" s="8" t="s">
        <v>5</v>
      </c>
      <c r="G2031" s="8" t="s">
        <v>25</v>
      </c>
    </row>
    <row r="2032" spans="1:7" s="21" customFormat="1">
      <c r="A2032" s="8" t="str">
        <f t="shared" si="39"/>
        <v>350402.400214</v>
      </c>
      <c r="B2032" s="9">
        <v>400214</v>
      </c>
      <c r="C2032" s="10" t="s">
        <v>146</v>
      </c>
      <c r="D2032" s="8">
        <v>350402</v>
      </c>
      <c r="E2032" s="6" t="s">
        <v>289</v>
      </c>
      <c r="F2032" s="8" t="s">
        <v>5</v>
      </c>
      <c r="G2032" s="8" t="s">
        <v>25</v>
      </c>
    </row>
    <row r="2033" spans="1:7" s="21" customFormat="1">
      <c r="A2033" s="8" t="str">
        <f t="shared" si="39"/>
        <v>350402.400219</v>
      </c>
      <c r="B2033" s="9">
        <v>400219</v>
      </c>
      <c r="C2033" s="10" t="s">
        <v>138</v>
      </c>
      <c r="D2033" s="8">
        <v>350402</v>
      </c>
      <c r="E2033" s="6" t="s">
        <v>289</v>
      </c>
      <c r="F2033" s="8" t="s">
        <v>5</v>
      </c>
      <c r="G2033" s="8" t="s">
        <v>25</v>
      </c>
    </row>
    <row r="2034" spans="1:7" s="21" customFormat="1">
      <c r="A2034" s="8" t="str">
        <f t="shared" si="39"/>
        <v>350402.400220</v>
      </c>
      <c r="B2034" s="9">
        <v>400220</v>
      </c>
      <c r="C2034" s="10" t="s">
        <v>139</v>
      </c>
      <c r="D2034" s="8">
        <v>350402</v>
      </c>
      <c r="E2034" s="6" t="s">
        <v>289</v>
      </c>
      <c r="F2034" s="8" t="s">
        <v>5</v>
      </c>
      <c r="G2034" s="8" t="s">
        <v>25</v>
      </c>
    </row>
    <row r="2035" spans="1:7" s="21" customFormat="1">
      <c r="A2035" s="8" t="str">
        <f t="shared" si="39"/>
        <v>350402.400221</v>
      </c>
      <c r="B2035" s="9">
        <v>400221</v>
      </c>
      <c r="C2035" s="10" t="s">
        <v>140</v>
      </c>
      <c r="D2035" s="8">
        <v>350402</v>
      </c>
      <c r="E2035" s="6" t="s">
        <v>289</v>
      </c>
      <c r="F2035" s="8" t="s">
        <v>5</v>
      </c>
      <c r="G2035" s="8" t="s">
        <v>25</v>
      </c>
    </row>
    <row r="2036" spans="1:7" s="21" customFormat="1">
      <c r="A2036" s="18" t="str">
        <f t="shared" si="39"/>
        <v>350403.400003</v>
      </c>
      <c r="B2036" s="18">
        <v>400003</v>
      </c>
      <c r="C2036" s="19" t="s">
        <v>83</v>
      </c>
      <c r="D2036" s="20">
        <v>350403</v>
      </c>
      <c r="E2036" s="6" t="s">
        <v>295</v>
      </c>
      <c r="F2036" s="20" t="s">
        <v>5</v>
      </c>
      <c r="G2036" s="20" t="s">
        <v>25</v>
      </c>
    </row>
    <row r="2037" spans="1:7" s="21" customFormat="1">
      <c r="A2037" s="21" t="str">
        <f t="shared" si="39"/>
        <v>350403.400004</v>
      </c>
      <c r="B2037" s="22">
        <v>400004</v>
      </c>
      <c r="C2037" s="23" t="s">
        <v>128</v>
      </c>
      <c r="D2037" s="21">
        <v>350403</v>
      </c>
      <c r="E2037" s="6" t="s">
        <v>295</v>
      </c>
      <c r="F2037" s="21" t="s">
        <v>5</v>
      </c>
      <c r="G2037" s="21" t="s">
        <v>25</v>
      </c>
    </row>
    <row r="2038" spans="1:7" s="21" customFormat="1">
      <c r="A2038" s="21" t="str">
        <f t="shared" si="39"/>
        <v>350403.400005</v>
      </c>
      <c r="B2038" s="22">
        <v>400005</v>
      </c>
      <c r="C2038" s="23" t="s">
        <v>129</v>
      </c>
      <c r="D2038" s="21">
        <v>350403</v>
      </c>
      <c r="E2038" s="6" t="s">
        <v>295</v>
      </c>
      <c r="F2038" s="21" t="s">
        <v>5</v>
      </c>
      <c r="G2038" s="21" t="s">
        <v>25</v>
      </c>
    </row>
    <row r="2039" spans="1:7" s="21" customFormat="1">
      <c r="A2039" s="21" t="str">
        <f t="shared" si="39"/>
        <v>350403.400006</v>
      </c>
      <c r="B2039" s="22">
        <v>400006</v>
      </c>
      <c r="C2039" s="23" t="s">
        <v>130</v>
      </c>
      <c r="D2039" s="21">
        <v>350403</v>
      </c>
      <c r="E2039" s="6" t="s">
        <v>295</v>
      </c>
      <c r="F2039" s="21" t="s">
        <v>5</v>
      </c>
      <c r="G2039" s="21" t="s">
        <v>25</v>
      </c>
    </row>
    <row r="2040" spans="1:7" s="21" customFormat="1">
      <c r="A2040" s="21" t="str">
        <f t="shared" si="39"/>
        <v>350403.400007</v>
      </c>
      <c r="B2040" s="22">
        <v>400007</v>
      </c>
      <c r="C2040" s="23" t="s">
        <v>131</v>
      </c>
      <c r="D2040" s="21">
        <v>350403</v>
      </c>
      <c r="E2040" s="6" t="s">
        <v>295</v>
      </c>
      <c r="F2040" s="21" t="s">
        <v>5</v>
      </c>
      <c r="G2040" s="21" t="s">
        <v>25</v>
      </c>
    </row>
    <row r="2041" spans="1:7" s="21" customFormat="1">
      <c r="A2041" s="21" t="str">
        <f t="shared" si="39"/>
        <v>350403.400010</v>
      </c>
      <c r="B2041" s="22">
        <v>400010</v>
      </c>
      <c r="C2041" s="23" t="s">
        <v>132</v>
      </c>
      <c r="D2041" s="21">
        <v>350403</v>
      </c>
      <c r="E2041" s="6" t="s">
        <v>295</v>
      </c>
      <c r="F2041" s="21" t="s">
        <v>5</v>
      </c>
      <c r="G2041" s="21" t="s">
        <v>25</v>
      </c>
    </row>
    <row r="2042" spans="1:7" s="21" customFormat="1">
      <c r="A2042" s="21" t="str">
        <f t="shared" si="39"/>
        <v>350403.400011</v>
      </c>
      <c r="B2042" s="22">
        <v>400011</v>
      </c>
      <c r="C2042" s="23" t="s">
        <v>133</v>
      </c>
      <c r="D2042" s="21">
        <v>350403</v>
      </c>
      <c r="E2042" s="6" t="s">
        <v>295</v>
      </c>
      <c r="F2042" s="7" t="s">
        <v>356</v>
      </c>
      <c r="G2042" s="21" t="s">
        <v>25</v>
      </c>
    </row>
    <row r="2043" spans="1:7" s="21" customFormat="1">
      <c r="A2043" s="21" t="str">
        <f t="shared" si="39"/>
        <v>350403.400012</v>
      </c>
      <c r="B2043" s="22">
        <v>400012</v>
      </c>
      <c r="C2043" s="23" t="s">
        <v>134</v>
      </c>
      <c r="D2043" s="21">
        <v>350403</v>
      </c>
      <c r="E2043" s="6" t="s">
        <v>295</v>
      </c>
      <c r="F2043" s="21" t="s">
        <v>5</v>
      </c>
      <c r="G2043" s="21" t="s">
        <v>25</v>
      </c>
    </row>
    <row r="2044" spans="1:7" s="21" customFormat="1">
      <c r="A2044" s="21" t="str">
        <f t="shared" si="39"/>
        <v>350403.400013</v>
      </c>
      <c r="B2044" s="22">
        <v>400013</v>
      </c>
      <c r="C2044" s="23" t="s">
        <v>135</v>
      </c>
      <c r="D2044" s="21">
        <v>350403</v>
      </c>
      <c r="E2044" s="6" t="s">
        <v>295</v>
      </c>
      <c r="F2044" s="21" t="s">
        <v>5</v>
      </c>
      <c r="G2044" s="21" t="s">
        <v>25</v>
      </c>
    </row>
    <row r="2045" spans="1:7" s="21" customFormat="1">
      <c r="A2045" s="21" t="str">
        <f t="shared" si="39"/>
        <v>350403.400014</v>
      </c>
      <c r="B2045" s="22">
        <v>400014</v>
      </c>
      <c r="C2045" s="23" t="s">
        <v>84</v>
      </c>
      <c r="D2045" s="21">
        <v>350403</v>
      </c>
      <c r="E2045" s="6" t="s">
        <v>295</v>
      </c>
      <c r="F2045" s="21" t="s">
        <v>5</v>
      </c>
      <c r="G2045" s="21" t="s">
        <v>25</v>
      </c>
    </row>
    <row r="2046" spans="1:7" s="21" customFormat="1">
      <c r="A2046" s="21" t="str">
        <f t="shared" si="39"/>
        <v>350403.400015</v>
      </c>
      <c r="B2046" s="22">
        <v>400015</v>
      </c>
      <c r="C2046" s="23" t="s">
        <v>85</v>
      </c>
      <c r="D2046" s="21">
        <v>350403</v>
      </c>
      <c r="E2046" s="6" t="s">
        <v>295</v>
      </c>
      <c r="F2046" s="21" t="s">
        <v>5</v>
      </c>
      <c r="G2046" s="21" t="s">
        <v>25</v>
      </c>
    </row>
    <row r="2047" spans="1:7" s="21" customFormat="1">
      <c r="A2047" s="21" t="str">
        <f t="shared" si="39"/>
        <v>350403.400016</v>
      </c>
      <c r="B2047" s="22">
        <v>400016</v>
      </c>
      <c r="C2047" s="23" t="s">
        <v>86</v>
      </c>
      <c r="D2047" s="21">
        <v>350403</v>
      </c>
      <c r="E2047" s="6" t="s">
        <v>295</v>
      </c>
      <c r="F2047" s="21" t="s">
        <v>5</v>
      </c>
      <c r="G2047" s="21" t="s">
        <v>25</v>
      </c>
    </row>
    <row r="2048" spans="1:7" s="21" customFormat="1">
      <c r="A2048" s="21" t="str">
        <f t="shared" si="39"/>
        <v>350403.400017</v>
      </c>
      <c r="B2048" s="22">
        <v>400017</v>
      </c>
      <c r="C2048" s="23" t="s">
        <v>87</v>
      </c>
      <c r="D2048" s="21">
        <v>350403</v>
      </c>
      <c r="E2048" s="6" t="s">
        <v>295</v>
      </c>
      <c r="F2048" s="21" t="s">
        <v>5</v>
      </c>
      <c r="G2048" s="21" t="s">
        <v>25</v>
      </c>
    </row>
    <row r="2049" spans="1:7" s="21" customFormat="1">
      <c r="A2049" s="21" t="str">
        <f t="shared" si="39"/>
        <v>350403.400020</v>
      </c>
      <c r="B2049" s="22">
        <v>400020</v>
      </c>
      <c r="C2049" s="23" t="s">
        <v>88</v>
      </c>
      <c r="D2049" s="21">
        <v>350403</v>
      </c>
      <c r="E2049" s="6" t="s">
        <v>295</v>
      </c>
      <c r="F2049" s="21" t="s">
        <v>5</v>
      </c>
      <c r="G2049" s="21" t="s">
        <v>25</v>
      </c>
    </row>
    <row r="2050" spans="1:7" s="21" customFormat="1">
      <c r="A2050" s="21" t="str">
        <f t="shared" si="39"/>
        <v>350403.400021</v>
      </c>
      <c r="B2050" s="22">
        <v>400021</v>
      </c>
      <c r="C2050" s="23" t="s">
        <v>89</v>
      </c>
      <c r="D2050" s="21">
        <v>350403</v>
      </c>
      <c r="E2050" s="6" t="s">
        <v>295</v>
      </c>
      <c r="F2050" s="21" t="s">
        <v>5</v>
      </c>
      <c r="G2050" s="21" t="s">
        <v>25</v>
      </c>
    </row>
    <row r="2051" spans="1:7" s="21" customFormat="1">
      <c r="A2051" s="21" t="str">
        <f t="shared" si="39"/>
        <v>350403.400022</v>
      </c>
      <c r="B2051" s="22">
        <v>400022</v>
      </c>
      <c r="C2051" s="23" t="s">
        <v>143</v>
      </c>
      <c r="D2051" s="21">
        <v>350403</v>
      </c>
      <c r="E2051" s="6" t="s">
        <v>295</v>
      </c>
      <c r="F2051" s="21" t="s">
        <v>5</v>
      </c>
      <c r="G2051" s="21" t="s">
        <v>25</v>
      </c>
    </row>
    <row r="2052" spans="1:7" s="21" customFormat="1">
      <c r="A2052" s="21" t="str">
        <f t="shared" si="39"/>
        <v>350403.400024</v>
      </c>
      <c r="B2052" s="22">
        <v>400024</v>
      </c>
      <c r="C2052" s="23" t="s">
        <v>144</v>
      </c>
      <c r="D2052" s="21">
        <v>350403</v>
      </c>
      <c r="E2052" s="6" t="s">
        <v>295</v>
      </c>
      <c r="F2052" s="21" t="s">
        <v>5</v>
      </c>
      <c r="G2052" s="21" t="s">
        <v>25</v>
      </c>
    </row>
    <row r="2053" spans="1:7" s="21" customFormat="1">
      <c r="A2053" s="21" t="str">
        <f t="shared" si="39"/>
        <v>350403.400025</v>
      </c>
      <c r="B2053" s="22">
        <v>400025</v>
      </c>
      <c r="C2053" s="23" t="s">
        <v>147</v>
      </c>
      <c r="D2053" s="21">
        <v>350403</v>
      </c>
      <c r="E2053" s="6" t="s">
        <v>295</v>
      </c>
      <c r="F2053" s="21" t="s">
        <v>5</v>
      </c>
      <c r="G2053" s="21" t="s">
        <v>25</v>
      </c>
    </row>
    <row r="2054" spans="1:7" s="21" customFormat="1">
      <c r="A2054" s="21" t="str">
        <f t="shared" si="39"/>
        <v>350403.400026</v>
      </c>
      <c r="B2054" s="22">
        <v>400026</v>
      </c>
      <c r="C2054" s="23" t="s">
        <v>148</v>
      </c>
      <c r="D2054" s="21">
        <v>350403</v>
      </c>
      <c r="E2054" s="6" t="s">
        <v>295</v>
      </c>
      <c r="F2054" s="21" t="s">
        <v>5</v>
      </c>
      <c r="G2054" s="21" t="s">
        <v>25</v>
      </c>
    </row>
    <row r="2055" spans="1:7" s="21" customFormat="1">
      <c r="A2055" s="21" t="str">
        <f t="shared" si="39"/>
        <v>350403.400027</v>
      </c>
      <c r="B2055" s="22">
        <v>400027</v>
      </c>
      <c r="C2055" s="23" t="s">
        <v>149</v>
      </c>
      <c r="D2055" s="21">
        <v>350403</v>
      </c>
      <c r="E2055" s="6" t="s">
        <v>295</v>
      </c>
      <c r="F2055" s="21" t="s">
        <v>5</v>
      </c>
      <c r="G2055" s="21" t="s">
        <v>25</v>
      </c>
    </row>
    <row r="2056" spans="1:7" s="21" customFormat="1">
      <c r="A2056" s="21" t="str">
        <f t="shared" si="39"/>
        <v>350403.400028</v>
      </c>
      <c r="B2056" s="22">
        <v>400028</v>
      </c>
      <c r="C2056" s="23" t="s">
        <v>150</v>
      </c>
      <c r="D2056" s="21">
        <v>350403</v>
      </c>
      <c r="E2056" s="6" t="s">
        <v>295</v>
      </c>
      <c r="F2056" s="21" t="s">
        <v>5</v>
      </c>
      <c r="G2056" s="21" t="s">
        <v>25</v>
      </c>
    </row>
    <row r="2057" spans="1:7" s="21" customFormat="1">
      <c r="A2057" s="21" t="str">
        <f t="shared" si="39"/>
        <v>350403.400029</v>
      </c>
      <c r="B2057" s="22">
        <v>400029</v>
      </c>
      <c r="C2057" s="23" t="s">
        <v>151</v>
      </c>
      <c r="D2057" s="21">
        <v>350403</v>
      </c>
      <c r="E2057" s="6" t="s">
        <v>295</v>
      </c>
      <c r="F2057" s="21" t="s">
        <v>5</v>
      </c>
      <c r="G2057" s="21" t="s">
        <v>25</v>
      </c>
    </row>
    <row r="2058" spans="1:7" s="21" customFormat="1">
      <c r="A2058" s="21" t="str">
        <f t="shared" ref="A2058:A2121" si="40">CONCATENATE(D2058,".",B2058)</f>
        <v>350403.400030</v>
      </c>
      <c r="B2058" s="22">
        <v>400030</v>
      </c>
      <c r="C2058" s="23" t="s">
        <v>152</v>
      </c>
      <c r="D2058" s="21">
        <v>350403</v>
      </c>
      <c r="E2058" s="6" t="s">
        <v>295</v>
      </c>
      <c r="F2058" s="21" t="s">
        <v>5</v>
      </c>
      <c r="G2058" s="21" t="s">
        <v>25</v>
      </c>
    </row>
    <row r="2059" spans="1:7" s="21" customFormat="1">
      <c r="A2059" s="21" t="str">
        <f t="shared" si="40"/>
        <v>350403.400175</v>
      </c>
      <c r="B2059" s="22">
        <v>400175</v>
      </c>
      <c r="C2059" s="23" t="s">
        <v>141</v>
      </c>
      <c r="D2059" s="21">
        <v>350403</v>
      </c>
      <c r="E2059" s="6" t="s">
        <v>295</v>
      </c>
      <c r="F2059" s="21" t="s">
        <v>5</v>
      </c>
      <c r="G2059" s="21" t="s">
        <v>25</v>
      </c>
    </row>
    <row r="2060" spans="1:7" s="21" customFormat="1">
      <c r="A2060" s="21" t="str">
        <f t="shared" si="40"/>
        <v>350403.400176</v>
      </c>
      <c r="B2060" s="22">
        <v>400176</v>
      </c>
      <c r="C2060" s="23" t="s">
        <v>142</v>
      </c>
      <c r="D2060" s="21">
        <v>350403</v>
      </c>
      <c r="E2060" s="6" t="s">
        <v>295</v>
      </c>
      <c r="F2060" s="21" t="s">
        <v>5</v>
      </c>
      <c r="G2060" s="21" t="s">
        <v>25</v>
      </c>
    </row>
    <row r="2061" spans="1:7" s="21" customFormat="1">
      <c r="A2061" s="21" t="str">
        <f t="shared" si="40"/>
        <v>350403.400177</v>
      </c>
      <c r="B2061" s="22">
        <v>400177</v>
      </c>
      <c r="C2061" s="23" t="s">
        <v>145</v>
      </c>
      <c r="D2061" s="21">
        <v>350403</v>
      </c>
      <c r="E2061" s="6" t="s">
        <v>295</v>
      </c>
      <c r="F2061" s="21" t="s">
        <v>5</v>
      </c>
      <c r="G2061" s="21" t="s">
        <v>25</v>
      </c>
    </row>
    <row r="2062" spans="1:7" s="21" customFormat="1">
      <c r="A2062" s="21" t="str">
        <f t="shared" si="40"/>
        <v>350403.400178</v>
      </c>
      <c r="B2062" s="22">
        <v>400178</v>
      </c>
      <c r="C2062" s="23" t="s">
        <v>153</v>
      </c>
      <c r="D2062" s="21">
        <v>350403</v>
      </c>
      <c r="E2062" s="6" t="s">
        <v>295</v>
      </c>
      <c r="F2062" s="21" t="s">
        <v>5</v>
      </c>
      <c r="G2062" s="21" t="s">
        <v>25</v>
      </c>
    </row>
    <row r="2063" spans="1:7" s="21" customFormat="1">
      <c r="A2063" s="21" t="str">
        <f t="shared" si="40"/>
        <v>350403.400179</v>
      </c>
      <c r="B2063" s="22">
        <v>400179</v>
      </c>
      <c r="C2063" s="23" t="s">
        <v>155</v>
      </c>
      <c r="D2063" s="21">
        <v>350403</v>
      </c>
      <c r="E2063" s="6" t="s">
        <v>295</v>
      </c>
      <c r="F2063" s="21" t="s">
        <v>5</v>
      </c>
      <c r="G2063" s="21" t="s">
        <v>25</v>
      </c>
    </row>
    <row r="2064" spans="1:7" s="21" customFormat="1">
      <c r="A2064" s="24" t="str">
        <f t="shared" si="40"/>
        <v>350403.400180</v>
      </c>
      <c r="B2064" s="24">
        <v>400180</v>
      </c>
      <c r="C2064" s="25" t="s">
        <v>154</v>
      </c>
      <c r="D2064" s="26">
        <v>350403</v>
      </c>
      <c r="E2064" s="6" t="s">
        <v>295</v>
      </c>
      <c r="F2064" s="26" t="s">
        <v>5</v>
      </c>
      <c r="G2064" s="26" t="s">
        <v>25</v>
      </c>
    </row>
    <row r="2065" spans="1:7" s="21" customFormat="1">
      <c r="A2065" s="21" t="str">
        <f t="shared" si="40"/>
        <v>350403.400202</v>
      </c>
      <c r="B2065" s="22">
        <v>400202</v>
      </c>
      <c r="C2065" s="23" t="s">
        <v>136</v>
      </c>
      <c r="D2065" s="21">
        <v>350403</v>
      </c>
      <c r="E2065" s="6" t="s">
        <v>295</v>
      </c>
      <c r="F2065" s="21" t="s">
        <v>5</v>
      </c>
      <c r="G2065" s="21" t="s">
        <v>25</v>
      </c>
    </row>
    <row r="2066" spans="1:7" s="21" customFormat="1">
      <c r="A2066" s="21" t="str">
        <f t="shared" si="40"/>
        <v>350403.400203</v>
      </c>
      <c r="B2066" s="22">
        <v>400203</v>
      </c>
      <c r="C2066" s="23" t="s">
        <v>137</v>
      </c>
      <c r="D2066" s="21">
        <v>350403</v>
      </c>
      <c r="E2066" s="6" t="s">
        <v>295</v>
      </c>
      <c r="F2066" s="21" t="s">
        <v>5</v>
      </c>
      <c r="G2066" s="21" t="s">
        <v>25</v>
      </c>
    </row>
    <row r="2067" spans="1:7" s="21" customFormat="1">
      <c r="A2067" s="21" t="str">
        <f t="shared" si="40"/>
        <v>350403.400214</v>
      </c>
      <c r="B2067" s="22">
        <v>400214</v>
      </c>
      <c r="C2067" s="23" t="s">
        <v>146</v>
      </c>
      <c r="D2067" s="21">
        <v>350403</v>
      </c>
      <c r="E2067" s="6" t="s">
        <v>295</v>
      </c>
      <c r="F2067" s="21" t="s">
        <v>5</v>
      </c>
      <c r="G2067" s="21" t="s">
        <v>25</v>
      </c>
    </row>
    <row r="2068" spans="1:7" s="21" customFormat="1">
      <c r="A2068" s="21" t="str">
        <f t="shared" si="40"/>
        <v>350403.400219</v>
      </c>
      <c r="B2068" s="22">
        <v>400219</v>
      </c>
      <c r="C2068" s="23" t="s">
        <v>138</v>
      </c>
      <c r="D2068" s="21">
        <v>350403</v>
      </c>
      <c r="E2068" s="6" t="s">
        <v>295</v>
      </c>
      <c r="F2068" s="21" t="s">
        <v>5</v>
      </c>
      <c r="G2068" s="21" t="s">
        <v>25</v>
      </c>
    </row>
    <row r="2069" spans="1:7" s="21" customFormat="1">
      <c r="A2069" s="21" t="str">
        <f t="shared" si="40"/>
        <v>350403.400220</v>
      </c>
      <c r="B2069" s="22">
        <v>400220</v>
      </c>
      <c r="C2069" s="23" t="s">
        <v>139</v>
      </c>
      <c r="D2069" s="21">
        <v>350403</v>
      </c>
      <c r="E2069" s="6" t="s">
        <v>295</v>
      </c>
      <c r="F2069" s="21" t="s">
        <v>5</v>
      </c>
      <c r="G2069" s="21" t="s">
        <v>25</v>
      </c>
    </row>
    <row r="2070" spans="1:7" s="21" customFormat="1">
      <c r="A2070" s="21" t="str">
        <f t="shared" si="40"/>
        <v>350403.400221</v>
      </c>
      <c r="B2070" s="22">
        <v>400221</v>
      </c>
      <c r="C2070" s="23" t="s">
        <v>140</v>
      </c>
      <c r="D2070" s="21">
        <v>350403</v>
      </c>
      <c r="E2070" s="6" t="s">
        <v>295</v>
      </c>
      <c r="F2070" s="21" t="s">
        <v>5</v>
      </c>
      <c r="G2070" s="21" t="s">
        <v>25</v>
      </c>
    </row>
    <row r="2071" spans="1:7" s="21" customFormat="1">
      <c r="A2071" s="18" t="str">
        <f t="shared" si="40"/>
        <v>350404.400003</v>
      </c>
      <c r="B2071" s="18">
        <v>400003</v>
      </c>
      <c r="C2071" s="19" t="s">
        <v>83</v>
      </c>
      <c r="D2071" s="20">
        <v>350404</v>
      </c>
      <c r="E2071" s="6" t="s">
        <v>296</v>
      </c>
      <c r="F2071" s="20" t="s">
        <v>5</v>
      </c>
      <c r="G2071" s="20" t="s">
        <v>25</v>
      </c>
    </row>
    <row r="2072" spans="1:7" s="21" customFormat="1">
      <c r="A2072" s="21" t="str">
        <f t="shared" si="40"/>
        <v>350404.400004</v>
      </c>
      <c r="B2072" s="22">
        <v>400004</v>
      </c>
      <c r="C2072" s="23" t="s">
        <v>128</v>
      </c>
      <c r="D2072" s="21">
        <v>350404</v>
      </c>
      <c r="E2072" s="6" t="s">
        <v>296</v>
      </c>
      <c r="F2072" s="21" t="s">
        <v>5</v>
      </c>
      <c r="G2072" s="21" t="s">
        <v>25</v>
      </c>
    </row>
    <row r="2073" spans="1:7" s="21" customFormat="1">
      <c r="A2073" s="21" t="str">
        <f t="shared" si="40"/>
        <v>350404.400005</v>
      </c>
      <c r="B2073" s="22">
        <v>400005</v>
      </c>
      <c r="C2073" s="23" t="s">
        <v>129</v>
      </c>
      <c r="D2073" s="21">
        <v>350404</v>
      </c>
      <c r="E2073" s="6" t="s">
        <v>296</v>
      </c>
      <c r="F2073" s="21" t="s">
        <v>5</v>
      </c>
      <c r="G2073" s="21" t="s">
        <v>25</v>
      </c>
    </row>
    <row r="2074" spans="1:7" s="21" customFormat="1">
      <c r="A2074" s="21" t="str">
        <f t="shared" si="40"/>
        <v>350404.400006</v>
      </c>
      <c r="B2074" s="22">
        <v>400006</v>
      </c>
      <c r="C2074" s="23" t="s">
        <v>130</v>
      </c>
      <c r="D2074" s="21">
        <v>350404</v>
      </c>
      <c r="E2074" s="6" t="s">
        <v>296</v>
      </c>
      <c r="F2074" s="21" t="s">
        <v>5</v>
      </c>
      <c r="G2074" s="21" t="s">
        <v>25</v>
      </c>
    </row>
    <row r="2075" spans="1:7" s="21" customFormat="1">
      <c r="A2075" s="21" t="str">
        <f t="shared" si="40"/>
        <v>350404.400007</v>
      </c>
      <c r="B2075" s="22">
        <v>400007</v>
      </c>
      <c r="C2075" s="23" t="s">
        <v>131</v>
      </c>
      <c r="D2075" s="21">
        <v>350404</v>
      </c>
      <c r="E2075" s="6" t="s">
        <v>296</v>
      </c>
      <c r="F2075" s="21" t="s">
        <v>5</v>
      </c>
      <c r="G2075" s="21" t="s">
        <v>25</v>
      </c>
    </row>
    <row r="2076" spans="1:7" s="21" customFormat="1">
      <c r="A2076" s="21" t="str">
        <f t="shared" si="40"/>
        <v>350404.400010</v>
      </c>
      <c r="B2076" s="22">
        <v>400010</v>
      </c>
      <c r="C2076" s="23" t="s">
        <v>132</v>
      </c>
      <c r="D2076" s="21">
        <v>350404</v>
      </c>
      <c r="E2076" s="6" t="s">
        <v>296</v>
      </c>
      <c r="F2076" s="21" t="s">
        <v>5</v>
      </c>
      <c r="G2076" s="21" t="s">
        <v>25</v>
      </c>
    </row>
    <row r="2077" spans="1:7" s="21" customFormat="1">
      <c r="A2077" s="21" t="str">
        <f t="shared" si="40"/>
        <v>350404.400011</v>
      </c>
      <c r="B2077" s="22">
        <v>400011</v>
      </c>
      <c r="C2077" s="23" t="s">
        <v>133</v>
      </c>
      <c r="D2077" s="21">
        <v>350404</v>
      </c>
      <c r="E2077" s="6" t="s">
        <v>296</v>
      </c>
      <c r="F2077" s="7" t="s">
        <v>356</v>
      </c>
      <c r="G2077" s="21" t="s">
        <v>25</v>
      </c>
    </row>
    <row r="2078" spans="1:7" s="21" customFormat="1">
      <c r="A2078" s="21" t="str">
        <f t="shared" si="40"/>
        <v>350404.400012</v>
      </c>
      <c r="B2078" s="22">
        <v>400012</v>
      </c>
      <c r="C2078" s="23" t="s">
        <v>134</v>
      </c>
      <c r="D2078" s="21">
        <v>350404</v>
      </c>
      <c r="E2078" s="6" t="s">
        <v>296</v>
      </c>
      <c r="F2078" s="21" t="s">
        <v>5</v>
      </c>
      <c r="G2078" s="21" t="s">
        <v>25</v>
      </c>
    </row>
    <row r="2079" spans="1:7" s="21" customFormat="1">
      <c r="A2079" s="21" t="str">
        <f t="shared" si="40"/>
        <v>350404.400013</v>
      </c>
      <c r="B2079" s="22">
        <v>400013</v>
      </c>
      <c r="C2079" s="23" t="s">
        <v>135</v>
      </c>
      <c r="D2079" s="21">
        <v>350404</v>
      </c>
      <c r="E2079" s="6" t="s">
        <v>296</v>
      </c>
      <c r="F2079" s="21" t="s">
        <v>5</v>
      </c>
      <c r="G2079" s="21" t="s">
        <v>25</v>
      </c>
    </row>
    <row r="2080" spans="1:7" s="21" customFormat="1">
      <c r="A2080" s="21" t="str">
        <f t="shared" si="40"/>
        <v>350404.400014</v>
      </c>
      <c r="B2080" s="22">
        <v>400014</v>
      </c>
      <c r="C2080" s="23" t="s">
        <v>84</v>
      </c>
      <c r="D2080" s="21">
        <v>350404</v>
      </c>
      <c r="E2080" s="6" t="s">
        <v>296</v>
      </c>
      <c r="F2080" s="21" t="s">
        <v>5</v>
      </c>
      <c r="G2080" s="21" t="s">
        <v>25</v>
      </c>
    </row>
    <row r="2081" spans="1:7" s="21" customFormat="1">
      <c r="A2081" s="21" t="str">
        <f t="shared" si="40"/>
        <v>350404.400015</v>
      </c>
      <c r="B2081" s="22">
        <v>400015</v>
      </c>
      <c r="C2081" s="23" t="s">
        <v>85</v>
      </c>
      <c r="D2081" s="21">
        <v>350404</v>
      </c>
      <c r="E2081" s="6" t="s">
        <v>296</v>
      </c>
      <c r="F2081" s="21" t="s">
        <v>5</v>
      </c>
      <c r="G2081" s="21" t="s">
        <v>25</v>
      </c>
    </row>
    <row r="2082" spans="1:7" s="21" customFormat="1">
      <c r="A2082" s="21" t="str">
        <f t="shared" si="40"/>
        <v>350404.400016</v>
      </c>
      <c r="B2082" s="22">
        <v>400016</v>
      </c>
      <c r="C2082" s="23" t="s">
        <v>86</v>
      </c>
      <c r="D2082" s="21">
        <v>350404</v>
      </c>
      <c r="E2082" s="6" t="s">
        <v>296</v>
      </c>
      <c r="F2082" s="21" t="s">
        <v>5</v>
      </c>
      <c r="G2082" s="21" t="s">
        <v>25</v>
      </c>
    </row>
    <row r="2083" spans="1:7" s="21" customFormat="1">
      <c r="A2083" s="21" t="str">
        <f t="shared" si="40"/>
        <v>350404.400017</v>
      </c>
      <c r="B2083" s="22">
        <v>400017</v>
      </c>
      <c r="C2083" s="23" t="s">
        <v>87</v>
      </c>
      <c r="D2083" s="21">
        <v>350404</v>
      </c>
      <c r="E2083" s="6" t="s">
        <v>296</v>
      </c>
      <c r="F2083" s="21" t="s">
        <v>5</v>
      </c>
      <c r="G2083" s="21" t="s">
        <v>25</v>
      </c>
    </row>
    <row r="2084" spans="1:7" s="21" customFormat="1">
      <c r="A2084" s="21" t="str">
        <f t="shared" si="40"/>
        <v>350404.400020</v>
      </c>
      <c r="B2084" s="22">
        <v>400020</v>
      </c>
      <c r="C2084" s="23" t="s">
        <v>88</v>
      </c>
      <c r="D2084" s="21">
        <v>350404</v>
      </c>
      <c r="E2084" s="6" t="s">
        <v>296</v>
      </c>
      <c r="F2084" s="21" t="s">
        <v>5</v>
      </c>
      <c r="G2084" s="21" t="s">
        <v>25</v>
      </c>
    </row>
    <row r="2085" spans="1:7" s="21" customFormat="1">
      <c r="A2085" s="21" t="str">
        <f t="shared" si="40"/>
        <v>350404.400021</v>
      </c>
      <c r="B2085" s="22">
        <v>400021</v>
      </c>
      <c r="C2085" s="23" t="s">
        <v>89</v>
      </c>
      <c r="D2085" s="21">
        <v>350404</v>
      </c>
      <c r="E2085" s="6" t="s">
        <v>296</v>
      </c>
      <c r="F2085" s="21" t="s">
        <v>5</v>
      </c>
      <c r="G2085" s="21" t="s">
        <v>25</v>
      </c>
    </row>
    <row r="2086" spans="1:7" s="21" customFormat="1">
      <c r="A2086" s="21" t="str">
        <f t="shared" si="40"/>
        <v>350404.400022</v>
      </c>
      <c r="B2086" s="22">
        <v>400022</v>
      </c>
      <c r="C2086" s="23" t="s">
        <v>143</v>
      </c>
      <c r="D2086" s="21">
        <v>350404</v>
      </c>
      <c r="E2086" s="6" t="s">
        <v>296</v>
      </c>
      <c r="F2086" s="21" t="s">
        <v>5</v>
      </c>
      <c r="G2086" s="21" t="s">
        <v>25</v>
      </c>
    </row>
    <row r="2087" spans="1:7" s="21" customFormat="1">
      <c r="A2087" s="21" t="str">
        <f t="shared" si="40"/>
        <v>350404.400024</v>
      </c>
      <c r="B2087" s="22">
        <v>400024</v>
      </c>
      <c r="C2087" s="23" t="s">
        <v>144</v>
      </c>
      <c r="D2087" s="21">
        <v>350404</v>
      </c>
      <c r="E2087" s="6" t="s">
        <v>296</v>
      </c>
      <c r="F2087" s="21" t="s">
        <v>5</v>
      </c>
      <c r="G2087" s="21" t="s">
        <v>25</v>
      </c>
    </row>
    <row r="2088" spans="1:7" s="21" customFormat="1">
      <c r="A2088" s="21" t="str">
        <f t="shared" si="40"/>
        <v>350404.400025</v>
      </c>
      <c r="B2088" s="22">
        <v>400025</v>
      </c>
      <c r="C2088" s="23" t="s">
        <v>147</v>
      </c>
      <c r="D2088" s="21">
        <v>350404</v>
      </c>
      <c r="E2088" s="6" t="s">
        <v>296</v>
      </c>
      <c r="F2088" s="21" t="s">
        <v>5</v>
      </c>
      <c r="G2088" s="21" t="s">
        <v>25</v>
      </c>
    </row>
    <row r="2089" spans="1:7" s="21" customFormat="1">
      <c r="A2089" s="21" t="str">
        <f t="shared" si="40"/>
        <v>350404.400026</v>
      </c>
      <c r="B2089" s="22">
        <v>400026</v>
      </c>
      <c r="C2089" s="23" t="s">
        <v>148</v>
      </c>
      <c r="D2089" s="21">
        <v>350404</v>
      </c>
      <c r="E2089" s="6" t="s">
        <v>296</v>
      </c>
      <c r="F2089" s="21" t="s">
        <v>5</v>
      </c>
      <c r="G2089" s="21" t="s">
        <v>25</v>
      </c>
    </row>
    <row r="2090" spans="1:7" s="21" customFormat="1">
      <c r="A2090" s="21" t="str">
        <f t="shared" si="40"/>
        <v>350404.400027</v>
      </c>
      <c r="B2090" s="22">
        <v>400027</v>
      </c>
      <c r="C2090" s="23" t="s">
        <v>149</v>
      </c>
      <c r="D2090" s="21">
        <v>350404</v>
      </c>
      <c r="E2090" s="6" t="s">
        <v>296</v>
      </c>
      <c r="F2090" s="21" t="s">
        <v>5</v>
      </c>
      <c r="G2090" s="21" t="s">
        <v>25</v>
      </c>
    </row>
    <row r="2091" spans="1:7" s="21" customFormat="1">
      <c r="A2091" s="21" t="str">
        <f t="shared" si="40"/>
        <v>350404.400028</v>
      </c>
      <c r="B2091" s="22">
        <v>400028</v>
      </c>
      <c r="C2091" s="23" t="s">
        <v>150</v>
      </c>
      <c r="D2091" s="21">
        <v>350404</v>
      </c>
      <c r="E2091" s="6" t="s">
        <v>296</v>
      </c>
      <c r="F2091" s="21" t="s">
        <v>5</v>
      </c>
      <c r="G2091" s="21" t="s">
        <v>25</v>
      </c>
    </row>
    <row r="2092" spans="1:7" s="21" customFormat="1">
      <c r="A2092" s="21" t="str">
        <f t="shared" si="40"/>
        <v>350404.400029</v>
      </c>
      <c r="B2092" s="22">
        <v>400029</v>
      </c>
      <c r="C2092" s="23" t="s">
        <v>151</v>
      </c>
      <c r="D2092" s="21">
        <v>350404</v>
      </c>
      <c r="E2092" s="6" t="s">
        <v>296</v>
      </c>
      <c r="F2092" s="21" t="s">
        <v>5</v>
      </c>
      <c r="G2092" s="21" t="s">
        <v>25</v>
      </c>
    </row>
    <row r="2093" spans="1:7" s="21" customFormat="1">
      <c r="A2093" s="21" t="str">
        <f t="shared" si="40"/>
        <v>350404.400030</v>
      </c>
      <c r="B2093" s="22">
        <v>400030</v>
      </c>
      <c r="C2093" s="23" t="s">
        <v>152</v>
      </c>
      <c r="D2093" s="21">
        <v>350404</v>
      </c>
      <c r="E2093" s="6" t="s">
        <v>296</v>
      </c>
      <c r="F2093" s="21" t="s">
        <v>5</v>
      </c>
      <c r="G2093" s="21" t="s">
        <v>25</v>
      </c>
    </row>
    <row r="2094" spans="1:7" s="21" customFormat="1">
      <c r="A2094" s="21" t="str">
        <f t="shared" si="40"/>
        <v>350404.400175</v>
      </c>
      <c r="B2094" s="22">
        <v>400175</v>
      </c>
      <c r="C2094" s="23" t="s">
        <v>141</v>
      </c>
      <c r="D2094" s="21">
        <v>350404</v>
      </c>
      <c r="E2094" s="6" t="s">
        <v>296</v>
      </c>
      <c r="F2094" s="21" t="s">
        <v>5</v>
      </c>
      <c r="G2094" s="21" t="s">
        <v>25</v>
      </c>
    </row>
    <row r="2095" spans="1:7" s="21" customFormat="1">
      <c r="A2095" s="21" t="str">
        <f t="shared" si="40"/>
        <v>350404.400176</v>
      </c>
      <c r="B2095" s="22">
        <v>400176</v>
      </c>
      <c r="C2095" s="23" t="s">
        <v>142</v>
      </c>
      <c r="D2095" s="21">
        <v>350404</v>
      </c>
      <c r="E2095" s="6" t="s">
        <v>296</v>
      </c>
      <c r="F2095" s="21" t="s">
        <v>5</v>
      </c>
      <c r="G2095" s="21" t="s">
        <v>25</v>
      </c>
    </row>
    <row r="2096" spans="1:7" s="21" customFormat="1">
      <c r="A2096" s="21" t="str">
        <f t="shared" si="40"/>
        <v>350404.400177</v>
      </c>
      <c r="B2096" s="22">
        <v>400177</v>
      </c>
      <c r="C2096" s="23" t="s">
        <v>145</v>
      </c>
      <c r="D2096" s="21">
        <v>350404</v>
      </c>
      <c r="E2096" s="6" t="s">
        <v>296</v>
      </c>
      <c r="F2096" s="21" t="s">
        <v>5</v>
      </c>
      <c r="G2096" s="21" t="s">
        <v>25</v>
      </c>
    </row>
    <row r="2097" spans="1:7" s="21" customFormat="1">
      <c r="A2097" s="21" t="str">
        <f t="shared" si="40"/>
        <v>350404.400178</v>
      </c>
      <c r="B2097" s="22">
        <v>400178</v>
      </c>
      <c r="C2097" s="23" t="s">
        <v>153</v>
      </c>
      <c r="D2097" s="21">
        <v>350404</v>
      </c>
      <c r="E2097" s="6" t="s">
        <v>296</v>
      </c>
      <c r="F2097" s="21" t="s">
        <v>5</v>
      </c>
      <c r="G2097" s="21" t="s">
        <v>25</v>
      </c>
    </row>
    <row r="2098" spans="1:7" s="21" customFormat="1">
      <c r="A2098" s="21" t="str">
        <f t="shared" si="40"/>
        <v>350404.400179</v>
      </c>
      <c r="B2098" s="22">
        <v>400179</v>
      </c>
      <c r="C2098" s="23" t="s">
        <v>155</v>
      </c>
      <c r="D2098" s="21">
        <v>350404</v>
      </c>
      <c r="E2098" s="6" t="s">
        <v>296</v>
      </c>
      <c r="F2098" s="21" t="s">
        <v>5</v>
      </c>
      <c r="G2098" s="21" t="s">
        <v>25</v>
      </c>
    </row>
    <row r="2099" spans="1:7" s="21" customFormat="1">
      <c r="A2099" s="24" t="str">
        <f t="shared" si="40"/>
        <v>350404.400180</v>
      </c>
      <c r="B2099" s="24">
        <v>400180</v>
      </c>
      <c r="C2099" s="25" t="s">
        <v>154</v>
      </c>
      <c r="D2099" s="26">
        <v>350404</v>
      </c>
      <c r="E2099" s="6" t="s">
        <v>296</v>
      </c>
      <c r="F2099" s="26" t="s">
        <v>5</v>
      </c>
      <c r="G2099" s="26" t="s">
        <v>25</v>
      </c>
    </row>
    <row r="2100" spans="1:7" s="21" customFormat="1">
      <c r="A2100" s="21" t="str">
        <f t="shared" si="40"/>
        <v>350404.400202</v>
      </c>
      <c r="B2100" s="22">
        <v>400202</v>
      </c>
      <c r="C2100" s="23" t="s">
        <v>136</v>
      </c>
      <c r="D2100" s="21">
        <v>350404</v>
      </c>
      <c r="E2100" s="6" t="s">
        <v>296</v>
      </c>
      <c r="F2100" s="21" t="s">
        <v>5</v>
      </c>
      <c r="G2100" s="21" t="s">
        <v>25</v>
      </c>
    </row>
    <row r="2101" spans="1:7" s="21" customFormat="1">
      <c r="A2101" s="21" t="str">
        <f t="shared" si="40"/>
        <v>350404.400203</v>
      </c>
      <c r="B2101" s="22">
        <v>400203</v>
      </c>
      <c r="C2101" s="23" t="s">
        <v>137</v>
      </c>
      <c r="D2101" s="21">
        <v>350404</v>
      </c>
      <c r="E2101" s="6" t="s">
        <v>296</v>
      </c>
      <c r="F2101" s="21" t="s">
        <v>5</v>
      </c>
      <c r="G2101" s="21" t="s">
        <v>25</v>
      </c>
    </row>
    <row r="2102" spans="1:7" s="21" customFormat="1">
      <c r="A2102" s="21" t="str">
        <f t="shared" si="40"/>
        <v>350404.400214</v>
      </c>
      <c r="B2102" s="22">
        <v>400214</v>
      </c>
      <c r="C2102" s="23" t="s">
        <v>146</v>
      </c>
      <c r="D2102" s="21">
        <v>350404</v>
      </c>
      <c r="E2102" s="6" t="s">
        <v>296</v>
      </c>
      <c r="F2102" s="21" t="s">
        <v>5</v>
      </c>
      <c r="G2102" s="21" t="s">
        <v>25</v>
      </c>
    </row>
    <row r="2103" spans="1:7" s="21" customFormat="1">
      <c r="A2103" s="21" t="str">
        <f t="shared" si="40"/>
        <v>350404.400219</v>
      </c>
      <c r="B2103" s="22">
        <v>400219</v>
      </c>
      <c r="C2103" s="23" t="s">
        <v>138</v>
      </c>
      <c r="D2103" s="21">
        <v>350404</v>
      </c>
      <c r="E2103" s="6" t="s">
        <v>296</v>
      </c>
      <c r="F2103" s="21" t="s">
        <v>5</v>
      </c>
      <c r="G2103" s="21" t="s">
        <v>25</v>
      </c>
    </row>
    <row r="2104" spans="1:7" s="21" customFormat="1">
      <c r="A2104" s="21" t="str">
        <f t="shared" si="40"/>
        <v>350404.400220</v>
      </c>
      <c r="B2104" s="22">
        <v>400220</v>
      </c>
      <c r="C2104" s="23" t="s">
        <v>139</v>
      </c>
      <c r="D2104" s="21">
        <v>350404</v>
      </c>
      <c r="E2104" s="6" t="s">
        <v>296</v>
      </c>
      <c r="F2104" s="21" t="s">
        <v>5</v>
      </c>
      <c r="G2104" s="21" t="s">
        <v>25</v>
      </c>
    </row>
    <row r="2105" spans="1:7" s="21" customFormat="1">
      <c r="A2105" s="21" t="str">
        <f t="shared" si="40"/>
        <v>350404.400221</v>
      </c>
      <c r="B2105" s="22">
        <v>400221</v>
      </c>
      <c r="C2105" s="23" t="s">
        <v>140</v>
      </c>
      <c r="D2105" s="21">
        <v>350404</v>
      </c>
      <c r="E2105" s="6" t="s">
        <v>296</v>
      </c>
      <c r="F2105" s="21" t="s">
        <v>5</v>
      </c>
      <c r="G2105" s="21" t="s">
        <v>25</v>
      </c>
    </row>
    <row r="2106" spans="1:7" s="21" customFormat="1">
      <c r="A2106" s="11" t="str">
        <f t="shared" si="40"/>
        <v>350405.400003</v>
      </c>
      <c r="B2106" s="11">
        <v>400003</v>
      </c>
      <c r="C2106" s="12" t="s">
        <v>83</v>
      </c>
      <c r="D2106" s="15">
        <v>350405</v>
      </c>
      <c r="E2106" s="6" t="s">
        <v>287</v>
      </c>
      <c r="F2106" s="15" t="s">
        <v>5</v>
      </c>
      <c r="G2106" s="15" t="s">
        <v>25</v>
      </c>
    </row>
    <row r="2107" spans="1:7" s="21" customFormat="1">
      <c r="A2107" s="8" t="str">
        <f t="shared" si="40"/>
        <v>350405.400004</v>
      </c>
      <c r="B2107" s="9">
        <v>400004</v>
      </c>
      <c r="C2107" s="10" t="s">
        <v>128</v>
      </c>
      <c r="D2107" s="8">
        <v>350405</v>
      </c>
      <c r="E2107" s="6" t="s">
        <v>287</v>
      </c>
      <c r="F2107" s="8" t="s">
        <v>5</v>
      </c>
      <c r="G2107" s="8" t="s">
        <v>25</v>
      </c>
    </row>
    <row r="2108" spans="1:7" s="21" customFormat="1">
      <c r="A2108" s="8" t="str">
        <f t="shared" si="40"/>
        <v>350405.400005</v>
      </c>
      <c r="B2108" s="9">
        <v>400005</v>
      </c>
      <c r="C2108" s="10" t="s">
        <v>129</v>
      </c>
      <c r="D2108" s="8">
        <v>350405</v>
      </c>
      <c r="E2108" s="6" t="s">
        <v>287</v>
      </c>
      <c r="F2108" s="8" t="s">
        <v>5</v>
      </c>
      <c r="G2108" s="8" t="s">
        <v>25</v>
      </c>
    </row>
    <row r="2109" spans="1:7" s="21" customFormat="1">
      <c r="A2109" s="8" t="str">
        <f t="shared" si="40"/>
        <v>350405.400006</v>
      </c>
      <c r="B2109" s="9">
        <v>400006</v>
      </c>
      <c r="C2109" s="10" t="s">
        <v>130</v>
      </c>
      <c r="D2109" s="8">
        <v>350405</v>
      </c>
      <c r="E2109" s="6" t="s">
        <v>287</v>
      </c>
      <c r="F2109" s="8" t="s">
        <v>5</v>
      </c>
      <c r="G2109" s="8" t="s">
        <v>25</v>
      </c>
    </row>
    <row r="2110" spans="1:7" s="21" customFormat="1">
      <c r="A2110" s="8" t="str">
        <f t="shared" si="40"/>
        <v>350405.400007</v>
      </c>
      <c r="B2110" s="9">
        <v>400007</v>
      </c>
      <c r="C2110" s="10" t="s">
        <v>131</v>
      </c>
      <c r="D2110" s="8">
        <v>350405</v>
      </c>
      <c r="E2110" s="6" t="s">
        <v>287</v>
      </c>
      <c r="F2110" s="8" t="s">
        <v>5</v>
      </c>
      <c r="G2110" s="8" t="s">
        <v>25</v>
      </c>
    </row>
    <row r="2111" spans="1:7" s="21" customFormat="1">
      <c r="A2111" s="8" t="str">
        <f t="shared" si="40"/>
        <v>350405.400010</v>
      </c>
      <c r="B2111" s="9">
        <v>400010</v>
      </c>
      <c r="C2111" s="10" t="s">
        <v>132</v>
      </c>
      <c r="D2111" s="8">
        <v>350405</v>
      </c>
      <c r="E2111" s="6" t="s">
        <v>287</v>
      </c>
      <c r="F2111" s="8" t="s">
        <v>5</v>
      </c>
      <c r="G2111" s="8" t="s">
        <v>25</v>
      </c>
    </row>
    <row r="2112" spans="1:7" s="21" customFormat="1">
      <c r="A2112" s="8" t="str">
        <f t="shared" si="40"/>
        <v>350405.400011</v>
      </c>
      <c r="B2112" s="9">
        <v>400011</v>
      </c>
      <c r="C2112" s="10" t="s">
        <v>133</v>
      </c>
      <c r="D2112" s="8">
        <v>350405</v>
      </c>
      <c r="E2112" s="6" t="s">
        <v>287</v>
      </c>
      <c r="F2112" s="7" t="s">
        <v>356</v>
      </c>
      <c r="G2112" s="8" t="s">
        <v>25</v>
      </c>
    </row>
    <row r="2113" spans="1:7" s="21" customFormat="1">
      <c r="A2113" s="8" t="str">
        <f t="shared" si="40"/>
        <v>350405.400012</v>
      </c>
      <c r="B2113" s="9">
        <v>400012</v>
      </c>
      <c r="C2113" s="10" t="s">
        <v>134</v>
      </c>
      <c r="D2113" s="8">
        <v>350405</v>
      </c>
      <c r="E2113" s="6" t="s">
        <v>287</v>
      </c>
      <c r="F2113" s="8" t="s">
        <v>5</v>
      </c>
      <c r="G2113" s="8" t="s">
        <v>25</v>
      </c>
    </row>
    <row r="2114" spans="1:7" s="21" customFormat="1">
      <c r="A2114" s="8" t="str">
        <f t="shared" si="40"/>
        <v>350405.400013</v>
      </c>
      <c r="B2114" s="9">
        <v>400013</v>
      </c>
      <c r="C2114" s="10" t="s">
        <v>135</v>
      </c>
      <c r="D2114" s="8">
        <v>350405</v>
      </c>
      <c r="E2114" s="6" t="s">
        <v>287</v>
      </c>
      <c r="F2114" s="8" t="s">
        <v>5</v>
      </c>
      <c r="G2114" s="8" t="s">
        <v>25</v>
      </c>
    </row>
    <row r="2115" spans="1:7" s="21" customFormat="1">
      <c r="A2115" s="8" t="str">
        <f t="shared" si="40"/>
        <v>350405.400014</v>
      </c>
      <c r="B2115" s="9">
        <v>400014</v>
      </c>
      <c r="C2115" s="10" t="s">
        <v>84</v>
      </c>
      <c r="D2115" s="8">
        <v>350405</v>
      </c>
      <c r="E2115" s="6" t="s">
        <v>287</v>
      </c>
      <c r="F2115" s="8" t="s">
        <v>5</v>
      </c>
      <c r="G2115" s="8" t="s">
        <v>25</v>
      </c>
    </row>
    <row r="2116" spans="1:7" s="21" customFormat="1">
      <c r="A2116" s="8" t="str">
        <f t="shared" si="40"/>
        <v>350405.400015</v>
      </c>
      <c r="B2116" s="9">
        <v>400015</v>
      </c>
      <c r="C2116" s="10" t="s">
        <v>85</v>
      </c>
      <c r="D2116" s="8">
        <v>350405</v>
      </c>
      <c r="E2116" s="6" t="s">
        <v>287</v>
      </c>
      <c r="F2116" s="8" t="s">
        <v>5</v>
      </c>
      <c r="G2116" s="8" t="s">
        <v>25</v>
      </c>
    </row>
    <row r="2117" spans="1:7" s="21" customFormat="1">
      <c r="A2117" s="8" t="str">
        <f t="shared" si="40"/>
        <v>350405.400016</v>
      </c>
      <c r="B2117" s="9">
        <v>400016</v>
      </c>
      <c r="C2117" s="10" t="s">
        <v>86</v>
      </c>
      <c r="D2117" s="8">
        <v>350405</v>
      </c>
      <c r="E2117" s="6" t="s">
        <v>287</v>
      </c>
      <c r="F2117" s="8" t="s">
        <v>5</v>
      </c>
      <c r="G2117" s="8" t="s">
        <v>25</v>
      </c>
    </row>
    <row r="2118" spans="1:7" s="21" customFormat="1">
      <c r="A2118" s="8" t="str">
        <f t="shared" si="40"/>
        <v>350405.400017</v>
      </c>
      <c r="B2118" s="9">
        <v>400017</v>
      </c>
      <c r="C2118" s="10" t="s">
        <v>87</v>
      </c>
      <c r="D2118" s="8">
        <v>350405</v>
      </c>
      <c r="E2118" s="6" t="s">
        <v>287</v>
      </c>
      <c r="F2118" s="8" t="s">
        <v>5</v>
      </c>
      <c r="G2118" s="8" t="s">
        <v>25</v>
      </c>
    </row>
    <row r="2119" spans="1:7" s="21" customFormat="1">
      <c r="A2119" s="8" t="str">
        <f t="shared" si="40"/>
        <v>350405.400020</v>
      </c>
      <c r="B2119" s="9">
        <v>400020</v>
      </c>
      <c r="C2119" s="10" t="s">
        <v>88</v>
      </c>
      <c r="D2119" s="8">
        <v>350405</v>
      </c>
      <c r="E2119" s="6" t="s">
        <v>287</v>
      </c>
      <c r="F2119" s="8" t="s">
        <v>5</v>
      </c>
      <c r="G2119" s="8" t="s">
        <v>25</v>
      </c>
    </row>
    <row r="2120" spans="1:7" s="21" customFormat="1">
      <c r="A2120" s="8" t="str">
        <f t="shared" si="40"/>
        <v>350405.400021</v>
      </c>
      <c r="B2120" s="9">
        <v>400021</v>
      </c>
      <c r="C2120" s="10" t="s">
        <v>89</v>
      </c>
      <c r="D2120" s="8">
        <v>350405</v>
      </c>
      <c r="E2120" s="6" t="s">
        <v>287</v>
      </c>
      <c r="F2120" s="8" t="s">
        <v>5</v>
      </c>
      <c r="G2120" s="8" t="s">
        <v>25</v>
      </c>
    </row>
    <row r="2121" spans="1:7" s="21" customFormat="1">
      <c r="A2121" s="8" t="str">
        <f t="shared" si="40"/>
        <v>350405.400022</v>
      </c>
      <c r="B2121" s="9">
        <v>400022</v>
      </c>
      <c r="C2121" s="10" t="s">
        <v>143</v>
      </c>
      <c r="D2121" s="8">
        <v>350405</v>
      </c>
      <c r="E2121" s="6" t="s">
        <v>287</v>
      </c>
      <c r="F2121" s="8" t="s">
        <v>5</v>
      </c>
      <c r="G2121" s="8" t="s">
        <v>25</v>
      </c>
    </row>
    <row r="2122" spans="1:7" s="21" customFormat="1">
      <c r="A2122" s="8" t="str">
        <f t="shared" ref="A2122:A2185" si="41">CONCATENATE(D2122,".",B2122)</f>
        <v>350405.400024</v>
      </c>
      <c r="B2122" s="9">
        <v>400024</v>
      </c>
      <c r="C2122" s="10" t="s">
        <v>144</v>
      </c>
      <c r="D2122" s="8">
        <v>350405</v>
      </c>
      <c r="E2122" s="6" t="s">
        <v>287</v>
      </c>
      <c r="F2122" s="8" t="s">
        <v>5</v>
      </c>
      <c r="G2122" s="8" t="s">
        <v>25</v>
      </c>
    </row>
    <row r="2123" spans="1:7" s="21" customFormat="1">
      <c r="A2123" s="8" t="str">
        <f t="shared" si="41"/>
        <v>350405.400025</v>
      </c>
      <c r="B2123" s="9">
        <v>400025</v>
      </c>
      <c r="C2123" s="10" t="s">
        <v>147</v>
      </c>
      <c r="D2123" s="8">
        <v>350405</v>
      </c>
      <c r="E2123" s="6" t="s">
        <v>287</v>
      </c>
      <c r="F2123" s="8" t="s">
        <v>5</v>
      </c>
      <c r="G2123" s="8" t="s">
        <v>25</v>
      </c>
    </row>
    <row r="2124" spans="1:7" s="21" customFormat="1">
      <c r="A2124" s="8" t="str">
        <f t="shared" si="41"/>
        <v>350405.400026</v>
      </c>
      <c r="B2124" s="9">
        <v>400026</v>
      </c>
      <c r="C2124" s="10" t="s">
        <v>148</v>
      </c>
      <c r="D2124" s="8">
        <v>350405</v>
      </c>
      <c r="E2124" s="6" t="s">
        <v>287</v>
      </c>
      <c r="F2124" s="8" t="s">
        <v>5</v>
      </c>
      <c r="G2124" s="8" t="s">
        <v>25</v>
      </c>
    </row>
    <row r="2125" spans="1:7" s="21" customFormat="1">
      <c r="A2125" s="8" t="str">
        <f t="shared" si="41"/>
        <v>350405.400027</v>
      </c>
      <c r="B2125" s="9">
        <v>400027</v>
      </c>
      <c r="C2125" s="10" t="s">
        <v>149</v>
      </c>
      <c r="D2125" s="8">
        <v>350405</v>
      </c>
      <c r="E2125" s="6" t="s">
        <v>287</v>
      </c>
      <c r="F2125" s="8" t="s">
        <v>5</v>
      </c>
      <c r="G2125" s="8" t="s">
        <v>25</v>
      </c>
    </row>
    <row r="2126" spans="1:7" s="21" customFormat="1">
      <c r="A2126" s="8" t="str">
        <f t="shared" si="41"/>
        <v>350405.400028</v>
      </c>
      <c r="B2126" s="9">
        <v>400028</v>
      </c>
      <c r="C2126" s="10" t="s">
        <v>150</v>
      </c>
      <c r="D2126" s="8">
        <v>350405</v>
      </c>
      <c r="E2126" s="6" t="s">
        <v>287</v>
      </c>
      <c r="F2126" s="8" t="s">
        <v>5</v>
      </c>
      <c r="G2126" s="8" t="s">
        <v>25</v>
      </c>
    </row>
    <row r="2127" spans="1:7" s="21" customFormat="1">
      <c r="A2127" s="8" t="str">
        <f t="shared" si="41"/>
        <v>350405.400029</v>
      </c>
      <c r="B2127" s="9">
        <v>400029</v>
      </c>
      <c r="C2127" s="10" t="s">
        <v>151</v>
      </c>
      <c r="D2127" s="8">
        <v>350405</v>
      </c>
      <c r="E2127" s="6" t="s">
        <v>287</v>
      </c>
      <c r="F2127" s="8" t="s">
        <v>5</v>
      </c>
      <c r="G2127" s="8" t="s">
        <v>25</v>
      </c>
    </row>
    <row r="2128" spans="1:7" s="21" customFormat="1">
      <c r="A2128" s="8" t="str">
        <f t="shared" si="41"/>
        <v>350405.400030</v>
      </c>
      <c r="B2128" s="9">
        <v>400030</v>
      </c>
      <c r="C2128" s="10" t="s">
        <v>152</v>
      </c>
      <c r="D2128" s="8">
        <v>350405</v>
      </c>
      <c r="E2128" s="6" t="s">
        <v>287</v>
      </c>
      <c r="F2128" s="8" t="s">
        <v>5</v>
      </c>
      <c r="G2128" s="8" t="s">
        <v>25</v>
      </c>
    </row>
    <row r="2129" spans="1:7" s="21" customFormat="1">
      <c r="A2129" s="8" t="str">
        <f t="shared" si="41"/>
        <v>350405.400175</v>
      </c>
      <c r="B2129" s="9">
        <v>400175</v>
      </c>
      <c r="C2129" s="10" t="s">
        <v>141</v>
      </c>
      <c r="D2129" s="8">
        <v>350405</v>
      </c>
      <c r="E2129" s="6" t="s">
        <v>287</v>
      </c>
      <c r="F2129" s="8" t="s">
        <v>5</v>
      </c>
      <c r="G2129" s="8" t="s">
        <v>25</v>
      </c>
    </row>
    <row r="2130" spans="1:7" s="21" customFormat="1">
      <c r="A2130" s="8" t="str">
        <f t="shared" si="41"/>
        <v>350405.400176</v>
      </c>
      <c r="B2130" s="9">
        <v>400176</v>
      </c>
      <c r="C2130" s="10" t="s">
        <v>142</v>
      </c>
      <c r="D2130" s="8">
        <v>350405</v>
      </c>
      <c r="E2130" s="6" t="s">
        <v>287</v>
      </c>
      <c r="F2130" s="8" t="s">
        <v>5</v>
      </c>
      <c r="G2130" s="8" t="s">
        <v>25</v>
      </c>
    </row>
    <row r="2131" spans="1:7" s="21" customFormat="1">
      <c r="A2131" s="8" t="str">
        <f t="shared" si="41"/>
        <v>350405.400177</v>
      </c>
      <c r="B2131" s="9">
        <v>400177</v>
      </c>
      <c r="C2131" s="10" t="s">
        <v>145</v>
      </c>
      <c r="D2131" s="8">
        <v>350405</v>
      </c>
      <c r="E2131" s="6" t="s">
        <v>287</v>
      </c>
      <c r="F2131" s="8" t="s">
        <v>5</v>
      </c>
      <c r="G2131" s="8" t="s">
        <v>25</v>
      </c>
    </row>
    <row r="2132" spans="1:7" s="21" customFormat="1">
      <c r="A2132" s="8" t="str">
        <f t="shared" si="41"/>
        <v>350405.400178</v>
      </c>
      <c r="B2132" s="9">
        <v>400178</v>
      </c>
      <c r="C2132" s="10" t="s">
        <v>153</v>
      </c>
      <c r="D2132" s="8">
        <v>350405</v>
      </c>
      <c r="E2132" s="6" t="s">
        <v>287</v>
      </c>
      <c r="F2132" s="8" t="s">
        <v>5</v>
      </c>
      <c r="G2132" s="8" t="s">
        <v>25</v>
      </c>
    </row>
    <row r="2133" spans="1:7" s="21" customFormat="1">
      <c r="A2133" s="8" t="str">
        <f t="shared" si="41"/>
        <v>350405.400179</v>
      </c>
      <c r="B2133" s="9">
        <v>400179</v>
      </c>
      <c r="C2133" s="10" t="s">
        <v>155</v>
      </c>
      <c r="D2133" s="8">
        <v>350405</v>
      </c>
      <c r="E2133" s="6" t="s">
        <v>287</v>
      </c>
      <c r="F2133" s="8" t="s">
        <v>5</v>
      </c>
      <c r="G2133" s="8" t="s">
        <v>25</v>
      </c>
    </row>
    <row r="2134" spans="1:7" s="21" customFormat="1">
      <c r="A2134" s="13" t="str">
        <f t="shared" si="41"/>
        <v>350405.400180</v>
      </c>
      <c r="B2134" s="13">
        <v>400180</v>
      </c>
      <c r="C2134" s="14" t="s">
        <v>154</v>
      </c>
      <c r="D2134" s="17">
        <v>350405</v>
      </c>
      <c r="E2134" s="6" t="s">
        <v>287</v>
      </c>
      <c r="F2134" s="8" t="s">
        <v>5</v>
      </c>
      <c r="G2134" s="8" t="s">
        <v>25</v>
      </c>
    </row>
    <row r="2135" spans="1:7" s="21" customFormat="1">
      <c r="A2135" s="8" t="str">
        <f t="shared" si="41"/>
        <v>350405.400202</v>
      </c>
      <c r="B2135" s="9">
        <v>400202</v>
      </c>
      <c r="C2135" s="10" t="s">
        <v>136</v>
      </c>
      <c r="D2135" s="8">
        <v>350405</v>
      </c>
      <c r="E2135" s="6" t="s">
        <v>287</v>
      </c>
      <c r="F2135" s="8" t="s">
        <v>5</v>
      </c>
      <c r="G2135" s="8" t="s">
        <v>25</v>
      </c>
    </row>
    <row r="2136" spans="1:7" s="21" customFormat="1">
      <c r="A2136" s="8" t="str">
        <f t="shared" si="41"/>
        <v>350405.400203</v>
      </c>
      <c r="B2136" s="9">
        <v>400203</v>
      </c>
      <c r="C2136" s="10" t="s">
        <v>137</v>
      </c>
      <c r="D2136" s="8">
        <v>350405</v>
      </c>
      <c r="E2136" s="6" t="s">
        <v>287</v>
      </c>
      <c r="F2136" s="8" t="s">
        <v>5</v>
      </c>
      <c r="G2136" s="8" t="s">
        <v>25</v>
      </c>
    </row>
    <row r="2137" spans="1:7" s="21" customFormat="1">
      <c r="A2137" s="8" t="str">
        <f t="shared" si="41"/>
        <v>350405.400214</v>
      </c>
      <c r="B2137" s="9">
        <v>400214</v>
      </c>
      <c r="C2137" s="10" t="s">
        <v>146</v>
      </c>
      <c r="D2137" s="8">
        <v>350405</v>
      </c>
      <c r="E2137" s="6" t="s">
        <v>287</v>
      </c>
      <c r="F2137" s="8" t="s">
        <v>5</v>
      </c>
      <c r="G2137" s="8" t="s">
        <v>25</v>
      </c>
    </row>
    <row r="2138" spans="1:7" s="21" customFormat="1">
      <c r="A2138" s="8" t="str">
        <f t="shared" si="41"/>
        <v>350405.400219</v>
      </c>
      <c r="B2138" s="9">
        <v>400219</v>
      </c>
      <c r="C2138" s="10" t="s">
        <v>138</v>
      </c>
      <c r="D2138" s="8">
        <v>350405</v>
      </c>
      <c r="E2138" s="6" t="s">
        <v>287</v>
      </c>
      <c r="F2138" s="8" t="s">
        <v>5</v>
      </c>
      <c r="G2138" s="8" t="s">
        <v>25</v>
      </c>
    </row>
    <row r="2139" spans="1:7" s="21" customFormat="1">
      <c r="A2139" s="8" t="str">
        <f t="shared" si="41"/>
        <v>350405.400220</v>
      </c>
      <c r="B2139" s="9">
        <v>400220</v>
      </c>
      <c r="C2139" s="10" t="s">
        <v>139</v>
      </c>
      <c r="D2139" s="8">
        <v>350405</v>
      </c>
      <c r="E2139" s="6" t="s">
        <v>287</v>
      </c>
      <c r="F2139" s="8" t="s">
        <v>5</v>
      </c>
      <c r="G2139" s="8" t="s">
        <v>25</v>
      </c>
    </row>
    <row r="2140" spans="1:7" s="21" customFormat="1">
      <c r="A2140" s="8" t="str">
        <f t="shared" si="41"/>
        <v>350405.400221</v>
      </c>
      <c r="B2140" s="9">
        <v>400221</v>
      </c>
      <c r="C2140" s="10" t="s">
        <v>140</v>
      </c>
      <c r="D2140" s="8">
        <v>350405</v>
      </c>
      <c r="E2140" s="6" t="s">
        <v>287</v>
      </c>
      <c r="F2140" s="8" t="s">
        <v>5</v>
      </c>
      <c r="G2140" s="8" t="s">
        <v>25</v>
      </c>
    </row>
    <row r="2141" spans="1:7" s="21" customFormat="1">
      <c r="A2141" s="1" t="str">
        <f t="shared" si="41"/>
        <v>350405.400223</v>
      </c>
      <c r="B2141" s="1">
        <v>400223</v>
      </c>
      <c r="C2141" s="1" t="s">
        <v>330</v>
      </c>
      <c r="D2141" s="1">
        <v>350405</v>
      </c>
      <c r="E2141" s="6" t="s">
        <v>287</v>
      </c>
      <c r="F2141" s="8" t="s">
        <v>5</v>
      </c>
      <c r="G2141" s="8" t="s">
        <v>25</v>
      </c>
    </row>
    <row r="2142" spans="1:7" s="21" customFormat="1">
      <c r="A2142" s="18" t="str">
        <f t="shared" si="41"/>
        <v>350406.400003</v>
      </c>
      <c r="B2142" s="18">
        <v>400003</v>
      </c>
      <c r="C2142" s="19" t="s">
        <v>83</v>
      </c>
      <c r="D2142" s="20">
        <v>350406</v>
      </c>
      <c r="E2142" s="6" t="s">
        <v>332</v>
      </c>
      <c r="F2142" s="20" t="s">
        <v>5</v>
      </c>
      <c r="G2142" s="20" t="s">
        <v>25</v>
      </c>
    </row>
    <row r="2143" spans="1:7" s="21" customFormat="1">
      <c r="A2143" s="21" t="str">
        <f t="shared" si="41"/>
        <v>350406.400004</v>
      </c>
      <c r="B2143" s="22">
        <v>400004</v>
      </c>
      <c r="C2143" s="23" t="s">
        <v>128</v>
      </c>
      <c r="D2143" s="21">
        <v>350406</v>
      </c>
      <c r="E2143" s="6" t="s">
        <v>332</v>
      </c>
      <c r="F2143" s="21" t="s">
        <v>5</v>
      </c>
      <c r="G2143" s="21" t="s">
        <v>25</v>
      </c>
    </row>
    <row r="2144" spans="1:7" s="21" customFormat="1">
      <c r="A2144" s="21" t="str">
        <f t="shared" si="41"/>
        <v>350406.400005</v>
      </c>
      <c r="B2144" s="22">
        <v>400005</v>
      </c>
      <c r="C2144" s="23" t="s">
        <v>129</v>
      </c>
      <c r="D2144" s="21">
        <v>350406</v>
      </c>
      <c r="E2144" s="6" t="s">
        <v>332</v>
      </c>
      <c r="F2144" s="21" t="s">
        <v>5</v>
      </c>
      <c r="G2144" s="21" t="s">
        <v>25</v>
      </c>
    </row>
    <row r="2145" spans="1:7" s="21" customFormat="1">
      <c r="A2145" s="21" t="str">
        <f t="shared" si="41"/>
        <v>350406.400006</v>
      </c>
      <c r="B2145" s="22">
        <v>400006</v>
      </c>
      <c r="C2145" s="23" t="s">
        <v>130</v>
      </c>
      <c r="D2145" s="21">
        <v>350406</v>
      </c>
      <c r="E2145" s="6" t="s">
        <v>332</v>
      </c>
      <c r="F2145" s="21" t="s">
        <v>5</v>
      </c>
      <c r="G2145" s="21" t="s">
        <v>25</v>
      </c>
    </row>
    <row r="2146" spans="1:7" s="21" customFormat="1">
      <c r="A2146" s="21" t="str">
        <f t="shared" si="41"/>
        <v>350406.400007</v>
      </c>
      <c r="B2146" s="22">
        <v>400007</v>
      </c>
      <c r="C2146" s="23" t="s">
        <v>131</v>
      </c>
      <c r="D2146" s="21">
        <v>350406</v>
      </c>
      <c r="E2146" s="6" t="s">
        <v>332</v>
      </c>
      <c r="F2146" s="21" t="s">
        <v>5</v>
      </c>
      <c r="G2146" s="21" t="s">
        <v>25</v>
      </c>
    </row>
    <row r="2147" spans="1:7" s="21" customFormat="1">
      <c r="A2147" s="21" t="str">
        <f t="shared" si="41"/>
        <v>350406.400010</v>
      </c>
      <c r="B2147" s="22">
        <v>400010</v>
      </c>
      <c r="C2147" s="23" t="s">
        <v>132</v>
      </c>
      <c r="D2147" s="21">
        <v>350406</v>
      </c>
      <c r="E2147" s="6" t="s">
        <v>332</v>
      </c>
      <c r="F2147" s="21" t="s">
        <v>5</v>
      </c>
      <c r="G2147" s="21" t="s">
        <v>25</v>
      </c>
    </row>
    <row r="2148" spans="1:7" s="21" customFormat="1">
      <c r="A2148" s="21" t="str">
        <f t="shared" si="41"/>
        <v>350406.400011</v>
      </c>
      <c r="B2148" s="22">
        <v>400011</v>
      </c>
      <c r="C2148" s="23" t="s">
        <v>133</v>
      </c>
      <c r="D2148" s="21">
        <v>350406</v>
      </c>
      <c r="E2148" s="6" t="s">
        <v>332</v>
      </c>
      <c r="F2148" s="7" t="s">
        <v>356</v>
      </c>
      <c r="G2148" s="21" t="s">
        <v>25</v>
      </c>
    </row>
    <row r="2149" spans="1:7" s="21" customFormat="1">
      <c r="A2149" s="21" t="str">
        <f t="shared" si="41"/>
        <v>350406.400012</v>
      </c>
      <c r="B2149" s="22">
        <v>400012</v>
      </c>
      <c r="C2149" s="23" t="s">
        <v>134</v>
      </c>
      <c r="D2149" s="21">
        <v>350406</v>
      </c>
      <c r="E2149" s="6" t="s">
        <v>332</v>
      </c>
      <c r="F2149" s="21" t="s">
        <v>5</v>
      </c>
      <c r="G2149" s="21" t="s">
        <v>25</v>
      </c>
    </row>
    <row r="2150" spans="1:7" s="21" customFormat="1">
      <c r="A2150" s="21" t="str">
        <f t="shared" si="41"/>
        <v>350406.400013</v>
      </c>
      <c r="B2150" s="22">
        <v>400013</v>
      </c>
      <c r="C2150" s="23" t="s">
        <v>135</v>
      </c>
      <c r="D2150" s="21">
        <v>350406</v>
      </c>
      <c r="E2150" s="6" t="s">
        <v>332</v>
      </c>
      <c r="F2150" s="21" t="s">
        <v>5</v>
      </c>
      <c r="G2150" s="21" t="s">
        <v>25</v>
      </c>
    </row>
    <row r="2151" spans="1:7" s="21" customFormat="1">
      <c r="A2151" s="21" t="str">
        <f t="shared" si="41"/>
        <v>350406.400014</v>
      </c>
      <c r="B2151" s="22">
        <v>400014</v>
      </c>
      <c r="C2151" s="23" t="s">
        <v>84</v>
      </c>
      <c r="D2151" s="21">
        <v>350406</v>
      </c>
      <c r="E2151" s="6" t="s">
        <v>332</v>
      </c>
      <c r="F2151" s="21" t="s">
        <v>5</v>
      </c>
      <c r="G2151" s="21" t="s">
        <v>25</v>
      </c>
    </row>
    <row r="2152" spans="1:7" s="21" customFormat="1">
      <c r="A2152" s="21" t="str">
        <f t="shared" si="41"/>
        <v>350406.400015</v>
      </c>
      <c r="B2152" s="22">
        <v>400015</v>
      </c>
      <c r="C2152" s="23" t="s">
        <v>85</v>
      </c>
      <c r="D2152" s="21">
        <v>350406</v>
      </c>
      <c r="E2152" s="6" t="s">
        <v>332</v>
      </c>
      <c r="F2152" s="21" t="s">
        <v>5</v>
      </c>
      <c r="G2152" s="21" t="s">
        <v>25</v>
      </c>
    </row>
    <row r="2153" spans="1:7" s="21" customFormat="1">
      <c r="A2153" s="21" t="str">
        <f t="shared" si="41"/>
        <v>350406.400016</v>
      </c>
      <c r="B2153" s="22">
        <v>400016</v>
      </c>
      <c r="C2153" s="23" t="s">
        <v>86</v>
      </c>
      <c r="D2153" s="21">
        <v>350406</v>
      </c>
      <c r="E2153" s="6" t="s">
        <v>332</v>
      </c>
      <c r="F2153" s="21" t="s">
        <v>5</v>
      </c>
      <c r="G2153" s="21" t="s">
        <v>25</v>
      </c>
    </row>
    <row r="2154" spans="1:7" s="21" customFormat="1">
      <c r="A2154" s="21" t="str">
        <f t="shared" si="41"/>
        <v>350406.400017</v>
      </c>
      <c r="B2154" s="22">
        <v>400017</v>
      </c>
      <c r="C2154" s="23" t="s">
        <v>87</v>
      </c>
      <c r="D2154" s="21">
        <v>350406</v>
      </c>
      <c r="E2154" s="6" t="s">
        <v>332</v>
      </c>
      <c r="F2154" s="21" t="s">
        <v>5</v>
      </c>
      <c r="G2154" s="21" t="s">
        <v>25</v>
      </c>
    </row>
    <row r="2155" spans="1:7" s="21" customFormat="1">
      <c r="A2155" s="21" t="str">
        <f t="shared" si="41"/>
        <v>350406.400020</v>
      </c>
      <c r="B2155" s="22">
        <v>400020</v>
      </c>
      <c r="C2155" s="23" t="s">
        <v>88</v>
      </c>
      <c r="D2155" s="21">
        <v>350406</v>
      </c>
      <c r="E2155" s="6" t="s">
        <v>332</v>
      </c>
      <c r="F2155" s="21" t="s">
        <v>5</v>
      </c>
      <c r="G2155" s="21" t="s">
        <v>25</v>
      </c>
    </row>
    <row r="2156" spans="1:7" s="21" customFormat="1">
      <c r="A2156" s="21" t="str">
        <f t="shared" si="41"/>
        <v>350406.400021</v>
      </c>
      <c r="B2156" s="22">
        <v>400021</v>
      </c>
      <c r="C2156" s="23" t="s">
        <v>89</v>
      </c>
      <c r="D2156" s="21">
        <v>350406</v>
      </c>
      <c r="E2156" s="6" t="s">
        <v>332</v>
      </c>
      <c r="F2156" s="21" t="s">
        <v>5</v>
      </c>
      <c r="G2156" s="21" t="s">
        <v>25</v>
      </c>
    </row>
    <row r="2157" spans="1:7" s="21" customFormat="1">
      <c r="A2157" s="21" t="str">
        <f t="shared" si="41"/>
        <v>350406.400022</v>
      </c>
      <c r="B2157" s="22">
        <v>400022</v>
      </c>
      <c r="C2157" s="23" t="s">
        <v>143</v>
      </c>
      <c r="D2157" s="21">
        <v>350406</v>
      </c>
      <c r="E2157" s="6" t="s">
        <v>332</v>
      </c>
      <c r="F2157" s="21" t="s">
        <v>5</v>
      </c>
      <c r="G2157" s="21" t="s">
        <v>25</v>
      </c>
    </row>
    <row r="2158" spans="1:7" s="21" customFormat="1">
      <c r="A2158" s="21" t="str">
        <f t="shared" si="41"/>
        <v>350406.400024</v>
      </c>
      <c r="B2158" s="22">
        <v>400024</v>
      </c>
      <c r="C2158" s="23" t="s">
        <v>144</v>
      </c>
      <c r="D2158" s="21">
        <v>350406</v>
      </c>
      <c r="E2158" s="6" t="s">
        <v>332</v>
      </c>
      <c r="F2158" s="21" t="s">
        <v>5</v>
      </c>
      <c r="G2158" s="21" t="s">
        <v>25</v>
      </c>
    </row>
    <row r="2159" spans="1:7" s="21" customFormat="1">
      <c r="A2159" s="21" t="str">
        <f t="shared" si="41"/>
        <v>350406.400025</v>
      </c>
      <c r="B2159" s="22">
        <v>400025</v>
      </c>
      <c r="C2159" s="23" t="s">
        <v>147</v>
      </c>
      <c r="D2159" s="21">
        <v>350406</v>
      </c>
      <c r="E2159" s="6" t="s">
        <v>332</v>
      </c>
      <c r="F2159" s="21" t="s">
        <v>5</v>
      </c>
      <c r="G2159" s="21" t="s">
        <v>25</v>
      </c>
    </row>
    <row r="2160" spans="1:7" s="21" customFormat="1">
      <c r="A2160" s="21" t="str">
        <f t="shared" si="41"/>
        <v>350406.400026</v>
      </c>
      <c r="B2160" s="22">
        <v>400026</v>
      </c>
      <c r="C2160" s="23" t="s">
        <v>148</v>
      </c>
      <c r="D2160" s="21">
        <v>350406</v>
      </c>
      <c r="E2160" s="6" t="s">
        <v>332</v>
      </c>
      <c r="F2160" s="21" t="s">
        <v>5</v>
      </c>
      <c r="G2160" s="21" t="s">
        <v>25</v>
      </c>
    </row>
    <row r="2161" spans="1:7" s="21" customFormat="1">
      <c r="A2161" s="21" t="str">
        <f t="shared" si="41"/>
        <v>350406.400027</v>
      </c>
      <c r="B2161" s="22">
        <v>400027</v>
      </c>
      <c r="C2161" s="23" t="s">
        <v>149</v>
      </c>
      <c r="D2161" s="21">
        <v>350406</v>
      </c>
      <c r="E2161" s="6" t="s">
        <v>332</v>
      </c>
      <c r="F2161" s="21" t="s">
        <v>5</v>
      </c>
      <c r="G2161" s="21" t="s">
        <v>25</v>
      </c>
    </row>
    <row r="2162" spans="1:7" s="21" customFormat="1">
      <c r="A2162" s="21" t="str">
        <f t="shared" si="41"/>
        <v>350406.400028</v>
      </c>
      <c r="B2162" s="22">
        <v>400028</v>
      </c>
      <c r="C2162" s="23" t="s">
        <v>150</v>
      </c>
      <c r="D2162" s="21">
        <v>350406</v>
      </c>
      <c r="E2162" s="6" t="s">
        <v>332</v>
      </c>
      <c r="F2162" s="21" t="s">
        <v>5</v>
      </c>
      <c r="G2162" s="21" t="s">
        <v>25</v>
      </c>
    </row>
    <row r="2163" spans="1:7" s="21" customFormat="1">
      <c r="A2163" s="21" t="str">
        <f t="shared" si="41"/>
        <v>350406.400029</v>
      </c>
      <c r="B2163" s="22">
        <v>400029</v>
      </c>
      <c r="C2163" s="23" t="s">
        <v>151</v>
      </c>
      <c r="D2163" s="21">
        <v>350406</v>
      </c>
      <c r="E2163" s="6" t="s">
        <v>332</v>
      </c>
      <c r="F2163" s="21" t="s">
        <v>5</v>
      </c>
      <c r="G2163" s="21" t="s">
        <v>25</v>
      </c>
    </row>
    <row r="2164" spans="1:7" s="21" customFormat="1">
      <c r="A2164" s="21" t="str">
        <f t="shared" si="41"/>
        <v>350406.400030</v>
      </c>
      <c r="B2164" s="22">
        <v>400030</v>
      </c>
      <c r="C2164" s="23" t="s">
        <v>152</v>
      </c>
      <c r="D2164" s="21">
        <v>350406</v>
      </c>
      <c r="E2164" s="6" t="s">
        <v>332</v>
      </c>
      <c r="F2164" s="21" t="s">
        <v>5</v>
      </c>
      <c r="G2164" s="21" t="s">
        <v>25</v>
      </c>
    </row>
    <row r="2165" spans="1:7" s="21" customFormat="1">
      <c r="A2165" s="21" t="str">
        <f t="shared" si="41"/>
        <v>350406.400175</v>
      </c>
      <c r="B2165" s="22">
        <v>400175</v>
      </c>
      <c r="C2165" s="23" t="s">
        <v>141</v>
      </c>
      <c r="D2165" s="21">
        <v>350406</v>
      </c>
      <c r="E2165" s="6" t="s">
        <v>332</v>
      </c>
      <c r="F2165" s="21" t="s">
        <v>5</v>
      </c>
      <c r="G2165" s="21" t="s">
        <v>25</v>
      </c>
    </row>
    <row r="2166" spans="1:7" s="21" customFormat="1">
      <c r="A2166" s="21" t="str">
        <f t="shared" si="41"/>
        <v>350406.400176</v>
      </c>
      <c r="B2166" s="22">
        <v>400176</v>
      </c>
      <c r="C2166" s="23" t="s">
        <v>142</v>
      </c>
      <c r="D2166" s="21">
        <v>350406</v>
      </c>
      <c r="E2166" s="6" t="s">
        <v>332</v>
      </c>
      <c r="F2166" s="21" t="s">
        <v>5</v>
      </c>
      <c r="G2166" s="21" t="s">
        <v>25</v>
      </c>
    </row>
    <row r="2167" spans="1:7" s="21" customFormat="1">
      <c r="A2167" s="21" t="str">
        <f t="shared" si="41"/>
        <v>350406.400177</v>
      </c>
      <c r="B2167" s="22">
        <v>400177</v>
      </c>
      <c r="C2167" s="23" t="s">
        <v>145</v>
      </c>
      <c r="D2167" s="21">
        <v>350406</v>
      </c>
      <c r="E2167" s="6" t="s">
        <v>332</v>
      </c>
      <c r="F2167" s="21" t="s">
        <v>5</v>
      </c>
      <c r="G2167" s="21" t="s">
        <v>25</v>
      </c>
    </row>
    <row r="2168" spans="1:7" s="21" customFormat="1">
      <c r="A2168" s="21" t="str">
        <f t="shared" si="41"/>
        <v>350406.400178</v>
      </c>
      <c r="B2168" s="22">
        <v>400178</v>
      </c>
      <c r="C2168" s="23" t="s">
        <v>153</v>
      </c>
      <c r="D2168" s="21">
        <v>350406</v>
      </c>
      <c r="E2168" s="6" t="s">
        <v>332</v>
      </c>
      <c r="F2168" s="21" t="s">
        <v>5</v>
      </c>
      <c r="G2168" s="21" t="s">
        <v>25</v>
      </c>
    </row>
    <row r="2169" spans="1:7" s="21" customFormat="1">
      <c r="A2169" s="21" t="str">
        <f t="shared" si="41"/>
        <v>350406.400179</v>
      </c>
      <c r="B2169" s="22">
        <v>400179</v>
      </c>
      <c r="C2169" s="23" t="s">
        <v>155</v>
      </c>
      <c r="D2169" s="21">
        <v>350406</v>
      </c>
      <c r="E2169" s="6" t="s">
        <v>332</v>
      </c>
      <c r="F2169" s="21" t="s">
        <v>5</v>
      </c>
      <c r="G2169" s="21" t="s">
        <v>25</v>
      </c>
    </row>
    <row r="2170" spans="1:7" s="21" customFormat="1">
      <c r="A2170" s="24" t="str">
        <f t="shared" si="41"/>
        <v>350406.400180</v>
      </c>
      <c r="B2170" s="24">
        <v>400180</v>
      </c>
      <c r="C2170" s="25" t="s">
        <v>154</v>
      </c>
      <c r="D2170" s="26">
        <v>350406</v>
      </c>
      <c r="E2170" s="6" t="s">
        <v>332</v>
      </c>
      <c r="F2170" s="26" t="s">
        <v>5</v>
      </c>
      <c r="G2170" s="26" t="s">
        <v>25</v>
      </c>
    </row>
    <row r="2171" spans="1:7" s="21" customFormat="1">
      <c r="A2171" s="21" t="str">
        <f t="shared" si="41"/>
        <v>350406.400202</v>
      </c>
      <c r="B2171" s="22">
        <v>400202</v>
      </c>
      <c r="C2171" s="23" t="s">
        <v>136</v>
      </c>
      <c r="D2171" s="21">
        <v>350406</v>
      </c>
      <c r="E2171" s="6" t="s">
        <v>332</v>
      </c>
      <c r="F2171" s="21" t="s">
        <v>5</v>
      </c>
      <c r="G2171" s="21" t="s">
        <v>25</v>
      </c>
    </row>
    <row r="2172" spans="1:7" s="21" customFormat="1">
      <c r="A2172" s="21" t="str">
        <f t="shared" si="41"/>
        <v>350406.400203</v>
      </c>
      <c r="B2172" s="22">
        <v>400203</v>
      </c>
      <c r="C2172" s="23" t="s">
        <v>137</v>
      </c>
      <c r="D2172" s="21">
        <v>350406</v>
      </c>
      <c r="E2172" s="6" t="s">
        <v>332</v>
      </c>
      <c r="F2172" s="21" t="s">
        <v>5</v>
      </c>
      <c r="G2172" s="21" t="s">
        <v>25</v>
      </c>
    </row>
    <row r="2173" spans="1:7" s="21" customFormat="1">
      <c r="A2173" s="21" t="str">
        <f t="shared" si="41"/>
        <v>350406.400214</v>
      </c>
      <c r="B2173" s="22">
        <v>400214</v>
      </c>
      <c r="C2173" s="23" t="s">
        <v>146</v>
      </c>
      <c r="D2173" s="21">
        <v>350406</v>
      </c>
      <c r="E2173" s="6" t="s">
        <v>332</v>
      </c>
      <c r="F2173" s="21" t="s">
        <v>5</v>
      </c>
      <c r="G2173" s="21" t="s">
        <v>25</v>
      </c>
    </row>
    <row r="2174" spans="1:7" s="21" customFormat="1">
      <c r="A2174" s="21" t="str">
        <f t="shared" si="41"/>
        <v>350406.400219</v>
      </c>
      <c r="B2174" s="22">
        <v>400219</v>
      </c>
      <c r="C2174" s="23" t="s">
        <v>138</v>
      </c>
      <c r="D2174" s="21">
        <v>350406</v>
      </c>
      <c r="E2174" s="6" t="s">
        <v>332</v>
      </c>
      <c r="F2174" s="21" t="s">
        <v>5</v>
      </c>
      <c r="G2174" s="21" t="s">
        <v>25</v>
      </c>
    </row>
    <row r="2175" spans="1:7" s="21" customFormat="1">
      <c r="A2175" s="21" t="str">
        <f t="shared" si="41"/>
        <v>350406.400220</v>
      </c>
      <c r="B2175" s="22">
        <v>400220</v>
      </c>
      <c r="C2175" s="23" t="s">
        <v>139</v>
      </c>
      <c r="D2175" s="21">
        <v>350406</v>
      </c>
      <c r="E2175" s="6" t="s">
        <v>332</v>
      </c>
      <c r="F2175" s="21" t="s">
        <v>5</v>
      </c>
      <c r="G2175" s="21" t="s">
        <v>25</v>
      </c>
    </row>
    <row r="2176" spans="1:7" s="21" customFormat="1">
      <c r="A2176" s="21" t="str">
        <f t="shared" si="41"/>
        <v>350406.400221</v>
      </c>
      <c r="B2176" s="22">
        <v>400221</v>
      </c>
      <c r="C2176" s="23" t="s">
        <v>140</v>
      </c>
      <c r="D2176" s="21">
        <v>350406</v>
      </c>
      <c r="E2176" s="6" t="s">
        <v>332</v>
      </c>
      <c r="F2176" s="21" t="s">
        <v>5</v>
      </c>
      <c r="G2176" s="21" t="s">
        <v>25</v>
      </c>
    </row>
    <row r="2177" spans="1:7" s="21" customFormat="1">
      <c r="A2177" s="8" t="str">
        <f t="shared" si="41"/>
        <v>350407.400177</v>
      </c>
      <c r="B2177" s="9">
        <v>400177</v>
      </c>
      <c r="C2177" s="10" t="s">
        <v>145</v>
      </c>
      <c r="D2177" s="1">
        <v>350407</v>
      </c>
      <c r="E2177" s="1" t="s">
        <v>369</v>
      </c>
      <c r="F2177" s="8" t="s">
        <v>5</v>
      </c>
      <c r="G2177" s="8" t="s">
        <v>25</v>
      </c>
    </row>
    <row r="2178" spans="1:7" s="21" customFormat="1">
      <c r="A2178" s="13" t="str">
        <f t="shared" si="41"/>
        <v>350408.400003</v>
      </c>
      <c r="B2178" s="11">
        <v>400003</v>
      </c>
      <c r="C2178" s="12" t="s">
        <v>83</v>
      </c>
      <c r="D2178" s="36">
        <v>350408</v>
      </c>
      <c r="E2178" s="6" t="s">
        <v>334</v>
      </c>
      <c r="F2178" s="21" t="s">
        <v>5</v>
      </c>
      <c r="G2178" s="21" t="s">
        <v>25</v>
      </c>
    </row>
    <row r="2179" spans="1:7" s="21" customFormat="1">
      <c r="A2179" s="13" t="str">
        <f t="shared" si="41"/>
        <v>350408.400004</v>
      </c>
      <c r="B2179" s="9">
        <v>400004</v>
      </c>
      <c r="C2179" s="10" t="s">
        <v>128</v>
      </c>
      <c r="D2179" s="36">
        <v>350408</v>
      </c>
      <c r="E2179" s="6" t="s">
        <v>334</v>
      </c>
      <c r="F2179" s="21" t="s">
        <v>5</v>
      </c>
      <c r="G2179" s="21" t="s">
        <v>25</v>
      </c>
    </row>
    <row r="2180" spans="1:7" s="21" customFormat="1">
      <c r="A2180" s="13" t="str">
        <f t="shared" si="41"/>
        <v>350408.400005</v>
      </c>
      <c r="B2180" s="9">
        <v>400005</v>
      </c>
      <c r="C2180" s="10" t="s">
        <v>129</v>
      </c>
      <c r="D2180" s="36">
        <v>350408</v>
      </c>
      <c r="E2180" s="6" t="s">
        <v>334</v>
      </c>
      <c r="F2180" s="21" t="s">
        <v>5</v>
      </c>
      <c r="G2180" s="21" t="s">
        <v>25</v>
      </c>
    </row>
    <row r="2181" spans="1:7" s="21" customFormat="1">
      <c r="A2181" s="13" t="str">
        <f t="shared" si="41"/>
        <v>350408.400006</v>
      </c>
      <c r="B2181" s="9">
        <v>400006</v>
      </c>
      <c r="C2181" s="10" t="s">
        <v>130</v>
      </c>
      <c r="D2181" s="36">
        <v>350408</v>
      </c>
      <c r="E2181" s="6" t="s">
        <v>334</v>
      </c>
      <c r="F2181" s="21" t="s">
        <v>5</v>
      </c>
      <c r="G2181" s="21" t="s">
        <v>25</v>
      </c>
    </row>
    <row r="2182" spans="1:7" s="21" customFormat="1">
      <c r="A2182" s="13" t="str">
        <f t="shared" si="41"/>
        <v>350408.400007</v>
      </c>
      <c r="B2182" s="9">
        <v>400007</v>
      </c>
      <c r="C2182" s="10" t="s">
        <v>131</v>
      </c>
      <c r="D2182" s="36">
        <v>350408</v>
      </c>
      <c r="E2182" s="6" t="s">
        <v>334</v>
      </c>
      <c r="F2182" s="21" t="s">
        <v>5</v>
      </c>
      <c r="G2182" s="21" t="s">
        <v>25</v>
      </c>
    </row>
    <row r="2183" spans="1:7" s="21" customFormat="1">
      <c r="A2183" s="13" t="str">
        <f t="shared" si="41"/>
        <v>350408.400010</v>
      </c>
      <c r="B2183" s="9">
        <v>400010</v>
      </c>
      <c r="C2183" s="10" t="s">
        <v>132</v>
      </c>
      <c r="D2183" s="36">
        <v>350408</v>
      </c>
      <c r="E2183" s="6" t="s">
        <v>334</v>
      </c>
      <c r="F2183" s="21" t="s">
        <v>5</v>
      </c>
      <c r="G2183" s="21" t="s">
        <v>25</v>
      </c>
    </row>
    <row r="2184" spans="1:7" s="21" customFormat="1">
      <c r="A2184" s="13" t="str">
        <f t="shared" si="41"/>
        <v>350408.400011</v>
      </c>
      <c r="B2184" s="9">
        <v>400011</v>
      </c>
      <c r="C2184" s="10" t="s">
        <v>133</v>
      </c>
      <c r="D2184" s="36">
        <v>350408</v>
      </c>
      <c r="E2184" s="6" t="s">
        <v>334</v>
      </c>
      <c r="F2184" s="7" t="s">
        <v>356</v>
      </c>
      <c r="G2184" s="21" t="s">
        <v>25</v>
      </c>
    </row>
    <row r="2185" spans="1:7" s="21" customFormat="1">
      <c r="A2185" s="13" t="str">
        <f t="shared" si="41"/>
        <v>350408.400012</v>
      </c>
      <c r="B2185" s="9">
        <v>400012</v>
      </c>
      <c r="C2185" s="10" t="s">
        <v>134</v>
      </c>
      <c r="D2185" s="36">
        <v>350408</v>
      </c>
      <c r="E2185" s="6" t="s">
        <v>334</v>
      </c>
      <c r="F2185" s="21" t="s">
        <v>5</v>
      </c>
      <c r="G2185" s="21" t="s">
        <v>25</v>
      </c>
    </row>
    <row r="2186" spans="1:7" s="21" customFormat="1">
      <c r="A2186" s="13" t="str">
        <f t="shared" ref="A2186:A2249" si="42">CONCATENATE(D2186,".",B2186)</f>
        <v>350408.400013</v>
      </c>
      <c r="B2186" s="9">
        <v>400013</v>
      </c>
      <c r="C2186" s="10" t="s">
        <v>135</v>
      </c>
      <c r="D2186" s="36">
        <v>350408</v>
      </c>
      <c r="E2186" s="6" t="s">
        <v>334</v>
      </c>
      <c r="F2186" s="21" t="s">
        <v>5</v>
      </c>
      <c r="G2186" s="21" t="s">
        <v>25</v>
      </c>
    </row>
    <row r="2187" spans="1:7" s="21" customFormat="1">
      <c r="A2187" s="13" t="str">
        <f t="shared" si="42"/>
        <v>350408.400014</v>
      </c>
      <c r="B2187" s="9">
        <v>400014</v>
      </c>
      <c r="C2187" s="10" t="s">
        <v>84</v>
      </c>
      <c r="D2187" s="36">
        <v>350408</v>
      </c>
      <c r="E2187" s="6" t="s">
        <v>334</v>
      </c>
      <c r="F2187" s="21" t="s">
        <v>5</v>
      </c>
      <c r="G2187" s="21" t="s">
        <v>25</v>
      </c>
    </row>
    <row r="2188" spans="1:7" s="21" customFormat="1">
      <c r="A2188" s="13" t="str">
        <f t="shared" si="42"/>
        <v>350408.400015</v>
      </c>
      <c r="B2188" s="9">
        <v>400015</v>
      </c>
      <c r="C2188" s="10" t="s">
        <v>85</v>
      </c>
      <c r="D2188" s="36">
        <v>350408</v>
      </c>
      <c r="E2188" s="6" t="s">
        <v>334</v>
      </c>
      <c r="F2188" s="21" t="s">
        <v>5</v>
      </c>
      <c r="G2188" s="21" t="s">
        <v>25</v>
      </c>
    </row>
    <row r="2189" spans="1:7" s="21" customFormat="1">
      <c r="A2189" s="13" t="str">
        <f t="shared" si="42"/>
        <v>350408.400016</v>
      </c>
      <c r="B2189" s="9">
        <v>400016</v>
      </c>
      <c r="C2189" s="10" t="s">
        <v>86</v>
      </c>
      <c r="D2189" s="36">
        <v>350408</v>
      </c>
      <c r="E2189" s="6" t="s">
        <v>334</v>
      </c>
      <c r="F2189" s="21" t="s">
        <v>5</v>
      </c>
      <c r="G2189" s="21" t="s">
        <v>25</v>
      </c>
    </row>
    <row r="2190" spans="1:7" s="21" customFormat="1">
      <c r="A2190" s="13" t="str">
        <f t="shared" si="42"/>
        <v>350408.400017</v>
      </c>
      <c r="B2190" s="9">
        <v>400017</v>
      </c>
      <c r="C2190" s="10" t="s">
        <v>87</v>
      </c>
      <c r="D2190" s="36">
        <v>350408</v>
      </c>
      <c r="E2190" s="6" t="s">
        <v>334</v>
      </c>
      <c r="F2190" s="21" t="s">
        <v>5</v>
      </c>
      <c r="G2190" s="21" t="s">
        <v>25</v>
      </c>
    </row>
    <row r="2191" spans="1:7" s="21" customFormat="1">
      <c r="A2191" s="13" t="str">
        <f t="shared" si="42"/>
        <v>350408.400020</v>
      </c>
      <c r="B2191" s="9">
        <v>400020</v>
      </c>
      <c r="C2191" s="10" t="s">
        <v>88</v>
      </c>
      <c r="D2191" s="36">
        <v>350408</v>
      </c>
      <c r="E2191" s="6" t="s">
        <v>334</v>
      </c>
      <c r="F2191" s="21" t="s">
        <v>5</v>
      </c>
      <c r="G2191" s="21" t="s">
        <v>25</v>
      </c>
    </row>
    <row r="2192" spans="1:7" s="21" customFormat="1">
      <c r="A2192" s="13" t="str">
        <f t="shared" si="42"/>
        <v>350408.400021</v>
      </c>
      <c r="B2192" s="9">
        <v>400021</v>
      </c>
      <c r="C2192" s="10" t="s">
        <v>89</v>
      </c>
      <c r="D2192" s="36">
        <v>350408</v>
      </c>
      <c r="E2192" s="6" t="s">
        <v>334</v>
      </c>
      <c r="F2192" s="21" t="s">
        <v>5</v>
      </c>
      <c r="G2192" s="21" t="s">
        <v>25</v>
      </c>
    </row>
    <row r="2193" spans="1:7" s="21" customFormat="1">
      <c r="A2193" s="13" t="str">
        <f t="shared" si="42"/>
        <v>350408.400022</v>
      </c>
      <c r="B2193" s="9">
        <v>400022</v>
      </c>
      <c r="C2193" s="10" t="s">
        <v>143</v>
      </c>
      <c r="D2193" s="36">
        <v>350408</v>
      </c>
      <c r="E2193" s="6" t="s">
        <v>334</v>
      </c>
      <c r="F2193" s="21" t="s">
        <v>5</v>
      </c>
      <c r="G2193" s="21" t="s">
        <v>25</v>
      </c>
    </row>
    <row r="2194" spans="1:7" s="21" customFormat="1">
      <c r="A2194" s="13" t="str">
        <f t="shared" si="42"/>
        <v>350408.400024</v>
      </c>
      <c r="B2194" s="9">
        <v>400024</v>
      </c>
      <c r="C2194" s="10" t="s">
        <v>144</v>
      </c>
      <c r="D2194" s="36">
        <v>350408</v>
      </c>
      <c r="E2194" s="6" t="s">
        <v>334</v>
      </c>
      <c r="F2194" s="21" t="s">
        <v>5</v>
      </c>
      <c r="G2194" s="21" t="s">
        <v>25</v>
      </c>
    </row>
    <row r="2195" spans="1:7" s="21" customFormat="1">
      <c r="A2195" s="13" t="str">
        <f t="shared" si="42"/>
        <v>350408.400025</v>
      </c>
      <c r="B2195" s="9">
        <v>400025</v>
      </c>
      <c r="C2195" s="10" t="s">
        <v>147</v>
      </c>
      <c r="D2195" s="36">
        <v>350408</v>
      </c>
      <c r="E2195" s="6" t="s">
        <v>334</v>
      </c>
      <c r="F2195" s="21" t="s">
        <v>5</v>
      </c>
      <c r="G2195" s="21" t="s">
        <v>25</v>
      </c>
    </row>
    <row r="2196" spans="1:7" s="21" customFormat="1">
      <c r="A2196" s="13" t="str">
        <f t="shared" si="42"/>
        <v>350408.400026</v>
      </c>
      <c r="B2196" s="9">
        <v>400026</v>
      </c>
      <c r="C2196" s="10" t="s">
        <v>148</v>
      </c>
      <c r="D2196" s="36">
        <v>350408</v>
      </c>
      <c r="E2196" s="6" t="s">
        <v>334</v>
      </c>
      <c r="F2196" s="21" t="s">
        <v>5</v>
      </c>
      <c r="G2196" s="21" t="s">
        <v>25</v>
      </c>
    </row>
    <row r="2197" spans="1:7" s="21" customFormat="1">
      <c r="A2197" s="13" t="str">
        <f t="shared" si="42"/>
        <v>350408.400027</v>
      </c>
      <c r="B2197" s="9">
        <v>400027</v>
      </c>
      <c r="C2197" s="10" t="s">
        <v>149</v>
      </c>
      <c r="D2197" s="36">
        <v>350408</v>
      </c>
      <c r="E2197" s="6" t="s">
        <v>334</v>
      </c>
      <c r="F2197" s="21" t="s">
        <v>5</v>
      </c>
      <c r="G2197" s="21" t="s">
        <v>25</v>
      </c>
    </row>
    <row r="2198" spans="1:7" s="21" customFormat="1">
      <c r="A2198" s="13" t="str">
        <f t="shared" si="42"/>
        <v>350408.400028</v>
      </c>
      <c r="B2198" s="9">
        <v>400028</v>
      </c>
      <c r="C2198" s="10" t="s">
        <v>150</v>
      </c>
      <c r="D2198" s="36">
        <v>350408</v>
      </c>
      <c r="E2198" s="6" t="s">
        <v>334</v>
      </c>
      <c r="F2198" s="21" t="s">
        <v>5</v>
      </c>
      <c r="G2198" s="21" t="s">
        <v>25</v>
      </c>
    </row>
    <row r="2199" spans="1:7" s="21" customFormat="1">
      <c r="A2199" s="13" t="str">
        <f t="shared" si="42"/>
        <v>350408.400029</v>
      </c>
      <c r="B2199" s="9">
        <v>400029</v>
      </c>
      <c r="C2199" s="10" t="s">
        <v>151</v>
      </c>
      <c r="D2199" s="36">
        <v>350408</v>
      </c>
      <c r="E2199" s="6" t="s">
        <v>334</v>
      </c>
      <c r="F2199" s="21" t="s">
        <v>5</v>
      </c>
      <c r="G2199" s="21" t="s">
        <v>25</v>
      </c>
    </row>
    <row r="2200" spans="1:7" s="21" customFormat="1">
      <c r="A2200" s="13" t="str">
        <f t="shared" si="42"/>
        <v>350408.400030</v>
      </c>
      <c r="B2200" s="9">
        <v>400030</v>
      </c>
      <c r="C2200" s="10" t="s">
        <v>152</v>
      </c>
      <c r="D2200" s="36">
        <v>350408</v>
      </c>
      <c r="E2200" s="6" t="s">
        <v>334</v>
      </c>
      <c r="F2200" s="21" t="s">
        <v>5</v>
      </c>
      <c r="G2200" s="21" t="s">
        <v>25</v>
      </c>
    </row>
    <row r="2201" spans="1:7" s="21" customFormat="1">
      <c r="A2201" s="13" t="str">
        <f t="shared" si="42"/>
        <v>350408.400175</v>
      </c>
      <c r="B2201" s="9">
        <v>400175</v>
      </c>
      <c r="C2201" s="10" t="s">
        <v>141</v>
      </c>
      <c r="D2201" s="36">
        <v>350408</v>
      </c>
      <c r="E2201" s="6" t="s">
        <v>334</v>
      </c>
      <c r="F2201" s="21" t="s">
        <v>5</v>
      </c>
      <c r="G2201" s="21" t="s">
        <v>25</v>
      </c>
    </row>
    <row r="2202" spans="1:7" s="21" customFormat="1">
      <c r="A2202" s="13" t="str">
        <f t="shared" si="42"/>
        <v>350408.400176</v>
      </c>
      <c r="B2202" s="9">
        <v>400176</v>
      </c>
      <c r="C2202" s="10" t="s">
        <v>142</v>
      </c>
      <c r="D2202" s="36">
        <v>350408</v>
      </c>
      <c r="E2202" s="6" t="s">
        <v>334</v>
      </c>
      <c r="F2202" s="21" t="s">
        <v>5</v>
      </c>
      <c r="G2202" s="21" t="s">
        <v>25</v>
      </c>
    </row>
    <row r="2203" spans="1:7" s="21" customFormat="1">
      <c r="A2203" s="13" t="str">
        <f t="shared" si="42"/>
        <v>350408.400177</v>
      </c>
      <c r="B2203" s="9">
        <v>400177</v>
      </c>
      <c r="C2203" s="10" t="s">
        <v>145</v>
      </c>
      <c r="D2203" s="36">
        <v>350408</v>
      </c>
      <c r="E2203" s="6" t="s">
        <v>334</v>
      </c>
      <c r="F2203" s="21" t="s">
        <v>5</v>
      </c>
      <c r="G2203" s="21" t="s">
        <v>25</v>
      </c>
    </row>
    <row r="2204" spans="1:7" s="21" customFormat="1">
      <c r="A2204" s="13" t="str">
        <f t="shared" si="42"/>
        <v>350408.400178</v>
      </c>
      <c r="B2204" s="9">
        <v>400178</v>
      </c>
      <c r="C2204" s="10" t="s">
        <v>153</v>
      </c>
      <c r="D2204" s="36">
        <v>350408</v>
      </c>
      <c r="E2204" s="6" t="s">
        <v>334</v>
      </c>
      <c r="F2204" s="21" t="s">
        <v>5</v>
      </c>
      <c r="G2204" s="21" t="s">
        <v>25</v>
      </c>
    </row>
    <row r="2205" spans="1:7" s="21" customFormat="1">
      <c r="A2205" s="13" t="str">
        <f t="shared" si="42"/>
        <v>350408.400179</v>
      </c>
      <c r="B2205" s="9">
        <v>400179</v>
      </c>
      <c r="C2205" s="10" t="s">
        <v>155</v>
      </c>
      <c r="D2205" s="36">
        <v>350408</v>
      </c>
      <c r="E2205" s="6" t="s">
        <v>334</v>
      </c>
      <c r="F2205" s="21" t="s">
        <v>5</v>
      </c>
      <c r="G2205" s="21" t="s">
        <v>25</v>
      </c>
    </row>
    <row r="2206" spans="1:7" s="21" customFormat="1">
      <c r="A2206" s="13" t="str">
        <f t="shared" si="42"/>
        <v>350408.400180</v>
      </c>
      <c r="B2206" s="13">
        <v>400180</v>
      </c>
      <c r="C2206" s="14" t="s">
        <v>154</v>
      </c>
      <c r="D2206" s="36">
        <v>350408</v>
      </c>
      <c r="E2206" s="6" t="s">
        <v>334</v>
      </c>
      <c r="F2206" s="21" t="s">
        <v>5</v>
      </c>
      <c r="G2206" s="21" t="s">
        <v>25</v>
      </c>
    </row>
    <row r="2207" spans="1:7" s="21" customFormat="1">
      <c r="A2207" s="13" t="str">
        <f t="shared" si="42"/>
        <v>350408.400202</v>
      </c>
      <c r="B2207" s="9">
        <v>400202</v>
      </c>
      <c r="C2207" s="10" t="s">
        <v>136</v>
      </c>
      <c r="D2207" s="36">
        <v>350408</v>
      </c>
      <c r="E2207" s="6" t="s">
        <v>334</v>
      </c>
      <c r="F2207" s="21" t="s">
        <v>5</v>
      </c>
      <c r="G2207" s="21" t="s">
        <v>25</v>
      </c>
    </row>
    <row r="2208" spans="1:7" s="21" customFormat="1">
      <c r="A2208" s="13" t="str">
        <f t="shared" si="42"/>
        <v>350408.400203</v>
      </c>
      <c r="B2208" s="9">
        <v>400203</v>
      </c>
      <c r="C2208" s="10" t="s">
        <v>137</v>
      </c>
      <c r="D2208" s="36">
        <v>350408</v>
      </c>
      <c r="E2208" s="6" t="s">
        <v>334</v>
      </c>
      <c r="F2208" s="21" t="s">
        <v>5</v>
      </c>
      <c r="G2208" s="21" t="s">
        <v>25</v>
      </c>
    </row>
    <row r="2209" spans="1:7" s="21" customFormat="1">
      <c r="A2209" s="13" t="str">
        <f t="shared" si="42"/>
        <v>350408.400214</v>
      </c>
      <c r="B2209" s="9">
        <v>400214</v>
      </c>
      <c r="C2209" s="10" t="s">
        <v>146</v>
      </c>
      <c r="D2209" s="36">
        <v>350408</v>
      </c>
      <c r="E2209" s="6" t="s">
        <v>334</v>
      </c>
      <c r="F2209" s="21" t="s">
        <v>5</v>
      </c>
      <c r="G2209" s="21" t="s">
        <v>25</v>
      </c>
    </row>
    <row r="2210" spans="1:7" s="21" customFormat="1">
      <c r="A2210" s="13" t="str">
        <f t="shared" si="42"/>
        <v>350408.400219</v>
      </c>
      <c r="B2210" s="9">
        <v>400219</v>
      </c>
      <c r="C2210" s="10" t="s">
        <v>138</v>
      </c>
      <c r="D2210" s="36">
        <v>350408</v>
      </c>
      <c r="E2210" s="6" t="s">
        <v>334</v>
      </c>
      <c r="F2210" s="21" t="s">
        <v>5</v>
      </c>
      <c r="G2210" s="21" t="s">
        <v>25</v>
      </c>
    </row>
    <row r="2211" spans="1:7" s="21" customFormat="1">
      <c r="A2211" s="13" t="str">
        <f t="shared" si="42"/>
        <v>350408.400220</v>
      </c>
      <c r="B2211" s="9">
        <v>400220</v>
      </c>
      <c r="C2211" s="10" t="s">
        <v>139</v>
      </c>
      <c r="D2211" s="36">
        <v>350408</v>
      </c>
      <c r="E2211" s="6" t="s">
        <v>334</v>
      </c>
      <c r="F2211" s="21" t="s">
        <v>5</v>
      </c>
      <c r="G2211" s="21" t="s">
        <v>25</v>
      </c>
    </row>
    <row r="2212" spans="1:7" s="21" customFormat="1">
      <c r="A2212" s="13" t="str">
        <f t="shared" si="42"/>
        <v>350408.400221</v>
      </c>
      <c r="B2212" s="9">
        <v>400221</v>
      </c>
      <c r="C2212" s="10" t="s">
        <v>140</v>
      </c>
      <c r="D2212" s="36">
        <v>350408</v>
      </c>
      <c r="E2212" s="6" t="s">
        <v>334</v>
      </c>
      <c r="F2212" s="21" t="s">
        <v>5</v>
      </c>
      <c r="G2212" s="21" t="s">
        <v>25</v>
      </c>
    </row>
    <row r="2213" spans="1:7" s="21" customFormat="1">
      <c r="A2213" s="21" t="str">
        <f t="shared" si="42"/>
        <v>350501.400004</v>
      </c>
      <c r="B2213" s="22">
        <v>400004</v>
      </c>
      <c r="C2213" s="23" t="s">
        <v>128</v>
      </c>
      <c r="D2213" s="21">
        <v>350501</v>
      </c>
      <c r="E2213" s="6" t="s">
        <v>294</v>
      </c>
      <c r="F2213" s="21" t="s">
        <v>5</v>
      </c>
      <c r="G2213" s="21" t="s">
        <v>25</v>
      </c>
    </row>
    <row r="2214" spans="1:7" s="21" customFormat="1">
      <c r="A2214" s="21" t="str">
        <f t="shared" si="42"/>
        <v>350501.400005</v>
      </c>
      <c r="B2214" s="22">
        <v>400005</v>
      </c>
      <c r="C2214" s="23" t="s">
        <v>129</v>
      </c>
      <c r="D2214" s="21">
        <v>350501</v>
      </c>
      <c r="E2214" s="6" t="s">
        <v>294</v>
      </c>
      <c r="F2214" s="21" t="s">
        <v>5</v>
      </c>
      <c r="G2214" s="21" t="s">
        <v>25</v>
      </c>
    </row>
    <row r="2215" spans="1:7" s="21" customFormat="1">
      <c r="A2215" s="21" t="str">
        <f t="shared" si="42"/>
        <v>350501.400006</v>
      </c>
      <c r="B2215" s="22">
        <v>400006</v>
      </c>
      <c r="C2215" s="23" t="s">
        <v>130</v>
      </c>
      <c r="D2215" s="21">
        <v>350501</v>
      </c>
      <c r="E2215" s="6" t="s">
        <v>294</v>
      </c>
      <c r="F2215" s="21" t="s">
        <v>5</v>
      </c>
      <c r="G2215" s="21" t="s">
        <v>25</v>
      </c>
    </row>
    <row r="2216" spans="1:7" s="21" customFormat="1">
      <c r="A2216" s="21" t="str">
        <f t="shared" si="42"/>
        <v>350501.400007</v>
      </c>
      <c r="B2216" s="22">
        <v>400007</v>
      </c>
      <c r="C2216" s="23" t="s">
        <v>131</v>
      </c>
      <c r="D2216" s="21">
        <v>350501</v>
      </c>
      <c r="E2216" s="6" t="s">
        <v>294</v>
      </c>
      <c r="F2216" s="21" t="s">
        <v>5</v>
      </c>
      <c r="G2216" s="21" t="s">
        <v>25</v>
      </c>
    </row>
    <row r="2217" spans="1:7" s="21" customFormat="1">
      <c r="A2217" s="21" t="str">
        <f t="shared" si="42"/>
        <v>350501.400010</v>
      </c>
      <c r="B2217" s="22">
        <v>400010</v>
      </c>
      <c r="C2217" s="23" t="s">
        <v>132</v>
      </c>
      <c r="D2217" s="21">
        <v>350501</v>
      </c>
      <c r="E2217" s="6" t="s">
        <v>294</v>
      </c>
      <c r="F2217" s="21" t="s">
        <v>5</v>
      </c>
      <c r="G2217" s="21" t="s">
        <v>25</v>
      </c>
    </row>
    <row r="2218" spans="1:7" s="21" customFormat="1">
      <c r="A2218" s="21" t="str">
        <f t="shared" si="42"/>
        <v>350501.400011</v>
      </c>
      <c r="B2218" s="22">
        <v>400011</v>
      </c>
      <c r="C2218" s="23" t="s">
        <v>133</v>
      </c>
      <c r="D2218" s="21">
        <v>350501</v>
      </c>
      <c r="E2218" s="6" t="s">
        <v>294</v>
      </c>
      <c r="F2218" s="7" t="s">
        <v>356</v>
      </c>
      <c r="G2218" s="21" t="s">
        <v>25</v>
      </c>
    </row>
    <row r="2219" spans="1:7" s="21" customFormat="1">
      <c r="A2219" s="21" t="str">
        <f t="shared" si="42"/>
        <v>350501.400012</v>
      </c>
      <c r="B2219" s="22">
        <v>400012</v>
      </c>
      <c r="C2219" s="23" t="s">
        <v>134</v>
      </c>
      <c r="D2219" s="21">
        <v>350501</v>
      </c>
      <c r="E2219" s="6" t="s">
        <v>294</v>
      </c>
      <c r="F2219" s="21" t="s">
        <v>5</v>
      </c>
      <c r="G2219" s="21" t="s">
        <v>25</v>
      </c>
    </row>
    <row r="2220" spans="1:7" s="21" customFormat="1">
      <c r="A2220" s="21" t="str">
        <f t="shared" si="42"/>
        <v>350501.400013</v>
      </c>
      <c r="B2220" s="22">
        <v>400013</v>
      </c>
      <c r="C2220" s="23" t="s">
        <v>135</v>
      </c>
      <c r="D2220" s="21">
        <v>350501</v>
      </c>
      <c r="E2220" s="6" t="s">
        <v>294</v>
      </c>
      <c r="F2220" s="21" t="s">
        <v>5</v>
      </c>
      <c r="G2220" s="21" t="s">
        <v>25</v>
      </c>
    </row>
    <row r="2221" spans="1:7" s="21" customFormat="1">
      <c r="A2221" s="21" t="str">
        <f t="shared" si="42"/>
        <v>350501.400014</v>
      </c>
      <c r="B2221" s="22">
        <v>400014</v>
      </c>
      <c r="C2221" s="23" t="s">
        <v>84</v>
      </c>
      <c r="D2221" s="21">
        <v>350501</v>
      </c>
      <c r="E2221" s="6" t="s">
        <v>294</v>
      </c>
      <c r="F2221" s="21" t="s">
        <v>5</v>
      </c>
      <c r="G2221" s="21" t="s">
        <v>25</v>
      </c>
    </row>
    <row r="2222" spans="1:7" s="21" customFormat="1">
      <c r="A2222" s="21" t="str">
        <f t="shared" si="42"/>
        <v>350501.400015</v>
      </c>
      <c r="B2222" s="22">
        <v>400015</v>
      </c>
      <c r="C2222" s="23" t="s">
        <v>85</v>
      </c>
      <c r="D2222" s="21">
        <v>350501</v>
      </c>
      <c r="E2222" s="6" t="s">
        <v>294</v>
      </c>
      <c r="F2222" s="21" t="s">
        <v>5</v>
      </c>
      <c r="G2222" s="21" t="s">
        <v>25</v>
      </c>
    </row>
    <row r="2223" spans="1:7" s="21" customFormat="1">
      <c r="A2223" s="21" t="str">
        <f t="shared" si="42"/>
        <v>350501.400016</v>
      </c>
      <c r="B2223" s="22">
        <v>400016</v>
      </c>
      <c r="C2223" s="23" t="s">
        <v>86</v>
      </c>
      <c r="D2223" s="21">
        <v>350501</v>
      </c>
      <c r="E2223" s="6" t="s">
        <v>294</v>
      </c>
      <c r="F2223" s="21" t="s">
        <v>5</v>
      </c>
      <c r="G2223" s="21" t="s">
        <v>25</v>
      </c>
    </row>
    <row r="2224" spans="1:7" s="21" customFormat="1">
      <c r="A2224" s="21" t="str">
        <f t="shared" si="42"/>
        <v>350501.400017</v>
      </c>
      <c r="B2224" s="22">
        <v>400017</v>
      </c>
      <c r="C2224" s="23" t="s">
        <v>87</v>
      </c>
      <c r="D2224" s="21">
        <v>350501</v>
      </c>
      <c r="E2224" s="6" t="s">
        <v>294</v>
      </c>
      <c r="F2224" s="21" t="s">
        <v>5</v>
      </c>
      <c r="G2224" s="21" t="s">
        <v>25</v>
      </c>
    </row>
    <row r="2225" spans="1:7" s="21" customFormat="1">
      <c r="A2225" s="21" t="str">
        <f t="shared" si="42"/>
        <v>350501.400020</v>
      </c>
      <c r="B2225" s="22">
        <v>400020</v>
      </c>
      <c r="C2225" s="23" t="s">
        <v>88</v>
      </c>
      <c r="D2225" s="21">
        <v>350501</v>
      </c>
      <c r="E2225" s="6" t="s">
        <v>294</v>
      </c>
      <c r="F2225" s="21" t="s">
        <v>5</v>
      </c>
      <c r="G2225" s="21" t="s">
        <v>25</v>
      </c>
    </row>
    <row r="2226" spans="1:7" s="21" customFormat="1">
      <c r="A2226" s="21" t="str">
        <f t="shared" si="42"/>
        <v>350501.400021</v>
      </c>
      <c r="B2226" s="22">
        <v>400021</v>
      </c>
      <c r="C2226" s="23" t="s">
        <v>89</v>
      </c>
      <c r="D2226" s="21">
        <v>350501</v>
      </c>
      <c r="E2226" s="6" t="s">
        <v>294</v>
      </c>
      <c r="F2226" s="21" t="s">
        <v>5</v>
      </c>
      <c r="G2226" s="21" t="s">
        <v>25</v>
      </c>
    </row>
    <row r="2227" spans="1:7" s="21" customFormat="1">
      <c r="A2227" s="21" t="str">
        <f t="shared" si="42"/>
        <v>350501.400022</v>
      </c>
      <c r="B2227" s="22">
        <v>400022</v>
      </c>
      <c r="C2227" s="23" t="s">
        <v>143</v>
      </c>
      <c r="D2227" s="21">
        <v>350501</v>
      </c>
      <c r="E2227" s="6" t="s">
        <v>294</v>
      </c>
      <c r="F2227" s="21" t="s">
        <v>5</v>
      </c>
      <c r="G2227" s="21" t="s">
        <v>25</v>
      </c>
    </row>
    <row r="2228" spans="1:7" s="21" customFormat="1">
      <c r="A2228" s="21" t="str">
        <f t="shared" si="42"/>
        <v>350501.400024</v>
      </c>
      <c r="B2228" s="22">
        <v>400024</v>
      </c>
      <c r="C2228" s="23" t="s">
        <v>144</v>
      </c>
      <c r="D2228" s="21">
        <v>350501</v>
      </c>
      <c r="E2228" s="6" t="s">
        <v>294</v>
      </c>
      <c r="F2228" s="21" t="s">
        <v>5</v>
      </c>
      <c r="G2228" s="21" t="s">
        <v>25</v>
      </c>
    </row>
    <row r="2229" spans="1:7" s="21" customFormat="1">
      <c r="A2229" s="21" t="str">
        <f t="shared" si="42"/>
        <v>350501.400025</v>
      </c>
      <c r="B2229" s="22">
        <v>400025</v>
      </c>
      <c r="C2229" s="23" t="s">
        <v>147</v>
      </c>
      <c r="D2229" s="21">
        <v>350501</v>
      </c>
      <c r="E2229" s="6" t="s">
        <v>294</v>
      </c>
      <c r="F2229" s="21" t="s">
        <v>5</v>
      </c>
      <c r="G2229" s="21" t="s">
        <v>25</v>
      </c>
    </row>
    <row r="2230" spans="1:7" s="21" customFormat="1">
      <c r="A2230" s="21" t="str">
        <f t="shared" si="42"/>
        <v>350501.400026</v>
      </c>
      <c r="B2230" s="22">
        <v>400026</v>
      </c>
      <c r="C2230" s="23" t="s">
        <v>148</v>
      </c>
      <c r="D2230" s="21">
        <v>350501</v>
      </c>
      <c r="E2230" s="6" t="s">
        <v>294</v>
      </c>
      <c r="F2230" s="21" t="s">
        <v>5</v>
      </c>
      <c r="G2230" s="21" t="s">
        <v>25</v>
      </c>
    </row>
    <row r="2231" spans="1:7" s="21" customFormat="1">
      <c r="A2231" s="21" t="str">
        <f t="shared" si="42"/>
        <v>350501.400027</v>
      </c>
      <c r="B2231" s="22">
        <v>400027</v>
      </c>
      <c r="C2231" s="23" t="s">
        <v>149</v>
      </c>
      <c r="D2231" s="21">
        <v>350501</v>
      </c>
      <c r="E2231" s="6" t="s">
        <v>294</v>
      </c>
      <c r="F2231" s="21" t="s">
        <v>5</v>
      </c>
      <c r="G2231" s="21" t="s">
        <v>25</v>
      </c>
    </row>
    <row r="2232" spans="1:7" s="21" customFormat="1">
      <c r="A2232" s="21" t="str">
        <f t="shared" si="42"/>
        <v>350501.400028</v>
      </c>
      <c r="B2232" s="22">
        <v>400028</v>
      </c>
      <c r="C2232" s="23" t="s">
        <v>150</v>
      </c>
      <c r="D2232" s="21">
        <v>350501</v>
      </c>
      <c r="E2232" s="6" t="s">
        <v>294</v>
      </c>
      <c r="F2232" s="21" t="s">
        <v>5</v>
      </c>
      <c r="G2232" s="21" t="s">
        <v>25</v>
      </c>
    </row>
    <row r="2233" spans="1:7" s="21" customFormat="1">
      <c r="A2233" s="21" t="str">
        <f t="shared" si="42"/>
        <v>350501.400029</v>
      </c>
      <c r="B2233" s="22">
        <v>400029</v>
      </c>
      <c r="C2233" s="23" t="s">
        <v>151</v>
      </c>
      <c r="D2233" s="21">
        <v>350501</v>
      </c>
      <c r="E2233" s="6" t="s">
        <v>294</v>
      </c>
      <c r="F2233" s="21" t="s">
        <v>5</v>
      </c>
      <c r="G2233" s="21" t="s">
        <v>25</v>
      </c>
    </row>
    <row r="2234" spans="1:7" s="21" customFormat="1">
      <c r="A2234" s="21" t="str">
        <f t="shared" si="42"/>
        <v>350501.400030</v>
      </c>
      <c r="B2234" s="22">
        <v>400030</v>
      </c>
      <c r="C2234" s="23" t="s">
        <v>152</v>
      </c>
      <c r="D2234" s="21">
        <v>350501</v>
      </c>
      <c r="E2234" s="6" t="s">
        <v>294</v>
      </c>
      <c r="F2234" s="21" t="s">
        <v>5</v>
      </c>
      <c r="G2234" s="21" t="s">
        <v>25</v>
      </c>
    </row>
    <row r="2235" spans="1:7" s="21" customFormat="1">
      <c r="A2235" s="21" t="str">
        <f t="shared" si="42"/>
        <v>350501.400175</v>
      </c>
      <c r="B2235" s="22">
        <v>400175</v>
      </c>
      <c r="C2235" s="23" t="s">
        <v>141</v>
      </c>
      <c r="D2235" s="21">
        <v>350501</v>
      </c>
      <c r="E2235" s="6" t="s">
        <v>294</v>
      </c>
      <c r="F2235" s="21" t="s">
        <v>5</v>
      </c>
      <c r="G2235" s="21" t="s">
        <v>25</v>
      </c>
    </row>
    <row r="2236" spans="1:7" s="21" customFormat="1">
      <c r="A2236" s="21" t="str">
        <f t="shared" si="42"/>
        <v>350501.400176</v>
      </c>
      <c r="B2236" s="22">
        <v>400176</v>
      </c>
      <c r="C2236" s="23" t="s">
        <v>142</v>
      </c>
      <c r="D2236" s="21">
        <v>350501</v>
      </c>
      <c r="E2236" s="6" t="s">
        <v>294</v>
      </c>
      <c r="F2236" s="21" t="s">
        <v>5</v>
      </c>
      <c r="G2236" s="21" t="s">
        <v>25</v>
      </c>
    </row>
    <row r="2237" spans="1:7" s="21" customFormat="1">
      <c r="A2237" s="21" t="str">
        <f t="shared" si="42"/>
        <v>350501.400177</v>
      </c>
      <c r="B2237" s="22">
        <v>400177</v>
      </c>
      <c r="C2237" s="23" t="s">
        <v>145</v>
      </c>
      <c r="D2237" s="21">
        <v>350501</v>
      </c>
      <c r="E2237" s="6" t="s">
        <v>294</v>
      </c>
      <c r="F2237" s="21" t="s">
        <v>5</v>
      </c>
      <c r="G2237" s="21" t="s">
        <v>25</v>
      </c>
    </row>
    <row r="2238" spans="1:7" s="21" customFormat="1">
      <c r="A2238" s="21" t="str">
        <f t="shared" si="42"/>
        <v>350501.400178</v>
      </c>
      <c r="B2238" s="22">
        <v>400178</v>
      </c>
      <c r="C2238" s="23" t="s">
        <v>153</v>
      </c>
      <c r="D2238" s="21">
        <v>350501</v>
      </c>
      <c r="E2238" s="6" t="s">
        <v>294</v>
      </c>
      <c r="F2238" s="21" t="s">
        <v>5</v>
      </c>
      <c r="G2238" s="21" t="s">
        <v>25</v>
      </c>
    </row>
    <row r="2239" spans="1:7" s="21" customFormat="1">
      <c r="A2239" s="21" t="str">
        <f t="shared" si="42"/>
        <v>350501.400179</v>
      </c>
      <c r="B2239" s="22">
        <v>400179</v>
      </c>
      <c r="C2239" s="23" t="s">
        <v>155</v>
      </c>
      <c r="D2239" s="21">
        <v>350501</v>
      </c>
      <c r="E2239" s="6" t="s">
        <v>294</v>
      </c>
      <c r="F2239" s="21" t="s">
        <v>5</v>
      </c>
      <c r="G2239" s="21" t="s">
        <v>25</v>
      </c>
    </row>
    <row r="2240" spans="1:7" s="21" customFormat="1">
      <c r="A2240" s="24" t="str">
        <f t="shared" si="42"/>
        <v>350501.400180</v>
      </c>
      <c r="B2240" s="24">
        <v>400180</v>
      </c>
      <c r="C2240" s="25" t="s">
        <v>154</v>
      </c>
      <c r="D2240" s="26">
        <v>350501</v>
      </c>
      <c r="E2240" s="6" t="s">
        <v>294</v>
      </c>
      <c r="F2240" s="26" t="s">
        <v>5</v>
      </c>
      <c r="G2240" s="26" t="s">
        <v>25</v>
      </c>
    </row>
    <row r="2241" spans="1:7" s="21" customFormat="1">
      <c r="A2241" s="21" t="str">
        <f t="shared" si="42"/>
        <v>350501.400202</v>
      </c>
      <c r="B2241" s="22">
        <v>400202</v>
      </c>
      <c r="C2241" s="23" t="s">
        <v>136</v>
      </c>
      <c r="D2241" s="21">
        <v>350501</v>
      </c>
      <c r="E2241" s="6" t="s">
        <v>294</v>
      </c>
      <c r="F2241" s="21" t="s">
        <v>5</v>
      </c>
      <c r="G2241" s="21" t="s">
        <v>25</v>
      </c>
    </row>
    <row r="2242" spans="1:7" s="21" customFormat="1">
      <c r="A2242" s="21" t="str">
        <f t="shared" si="42"/>
        <v>350501.400203</v>
      </c>
      <c r="B2242" s="22">
        <v>400203</v>
      </c>
      <c r="C2242" s="23" t="s">
        <v>137</v>
      </c>
      <c r="D2242" s="21">
        <v>350501</v>
      </c>
      <c r="E2242" s="6" t="s">
        <v>294</v>
      </c>
      <c r="F2242" s="21" t="s">
        <v>5</v>
      </c>
      <c r="G2242" s="21" t="s">
        <v>25</v>
      </c>
    </row>
    <row r="2243" spans="1:7" s="21" customFormat="1">
      <c r="A2243" s="21" t="str">
        <f t="shared" si="42"/>
        <v>350501.400214</v>
      </c>
      <c r="B2243" s="22">
        <v>400214</v>
      </c>
      <c r="C2243" s="23" t="s">
        <v>146</v>
      </c>
      <c r="D2243" s="21">
        <v>350501</v>
      </c>
      <c r="E2243" s="6" t="s">
        <v>294</v>
      </c>
      <c r="F2243" s="21" t="s">
        <v>5</v>
      </c>
      <c r="G2243" s="21" t="s">
        <v>25</v>
      </c>
    </row>
    <row r="2244" spans="1:7" s="21" customFormat="1">
      <c r="A2244" s="21" t="str">
        <f t="shared" si="42"/>
        <v>350501.400219</v>
      </c>
      <c r="B2244" s="22">
        <v>400219</v>
      </c>
      <c r="C2244" s="23" t="s">
        <v>138</v>
      </c>
      <c r="D2244" s="21">
        <v>350501</v>
      </c>
      <c r="E2244" s="6" t="s">
        <v>294</v>
      </c>
      <c r="F2244" s="21" t="s">
        <v>5</v>
      </c>
      <c r="G2244" s="21" t="s">
        <v>25</v>
      </c>
    </row>
    <row r="2245" spans="1:7" s="21" customFormat="1">
      <c r="A2245" s="21" t="str">
        <f t="shared" si="42"/>
        <v>350501.400220</v>
      </c>
      <c r="B2245" s="22">
        <v>400220</v>
      </c>
      <c r="C2245" s="23" t="s">
        <v>139</v>
      </c>
      <c r="D2245" s="21">
        <v>350501</v>
      </c>
      <c r="E2245" s="6" t="s">
        <v>294</v>
      </c>
      <c r="F2245" s="21" t="s">
        <v>5</v>
      </c>
      <c r="G2245" s="21" t="s">
        <v>25</v>
      </c>
    </row>
    <row r="2246" spans="1:7" s="21" customFormat="1">
      <c r="A2246" s="21" t="str">
        <f t="shared" si="42"/>
        <v>350501.400221</v>
      </c>
      <c r="B2246" s="22">
        <v>400221</v>
      </c>
      <c r="C2246" s="23" t="s">
        <v>140</v>
      </c>
      <c r="D2246" s="21">
        <v>350501</v>
      </c>
      <c r="E2246" s="6" t="s">
        <v>294</v>
      </c>
      <c r="F2246" s="21" t="s">
        <v>5</v>
      </c>
      <c r="G2246" s="21" t="s">
        <v>25</v>
      </c>
    </row>
    <row r="2247" spans="1:7" s="21" customFormat="1">
      <c r="A2247" s="11" t="str">
        <f t="shared" si="42"/>
        <v>350501.400003</v>
      </c>
      <c r="B2247" s="11">
        <v>400003</v>
      </c>
      <c r="C2247" s="12" t="s">
        <v>83</v>
      </c>
      <c r="D2247" s="15">
        <v>350501</v>
      </c>
      <c r="E2247" s="6" t="s">
        <v>289</v>
      </c>
      <c r="F2247" s="15" t="s">
        <v>5</v>
      </c>
      <c r="G2247" s="15" t="s">
        <v>25</v>
      </c>
    </row>
    <row r="2248" spans="1:7" s="21" customFormat="1">
      <c r="A2248" s="11" t="str">
        <f t="shared" si="42"/>
        <v>350502.400003</v>
      </c>
      <c r="B2248" s="11">
        <v>400003</v>
      </c>
      <c r="C2248" s="12" t="s">
        <v>83</v>
      </c>
      <c r="D2248" s="15">
        <v>350502</v>
      </c>
      <c r="E2248" s="6" t="s">
        <v>289</v>
      </c>
      <c r="F2248" s="15" t="s">
        <v>5</v>
      </c>
      <c r="G2248" s="15" t="s">
        <v>25</v>
      </c>
    </row>
    <row r="2249" spans="1:7" s="21" customFormat="1">
      <c r="A2249" s="8" t="str">
        <f t="shared" si="42"/>
        <v>350502.400004</v>
      </c>
      <c r="B2249" s="9">
        <v>400004</v>
      </c>
      <c r="C2249" s="10" t="s">
        <v>128</v>
      </c>
      <c r="D2249" s="8">
        <v>350502</v>
      </c>
      <c r="E2249" s="6" t="s">
        <v>289</v>
      </c>
      <c r="F2249" s="8" t="s">
        <v>5</v>
      </c>
      <c r="G2249" s="8" t="s">
        <v>25</v>
      </c>
    </row>
    <row r="2250" spans="1:7" s="21" customFormat="1">
      <c r="A2250" s="8" t="str">
        <f t="shared" ref="A2250:A2313" si="43">CONCATENATE(D2250,".",B2250)</f>
        <v>350502.400005</v>
      </c>
      <c r="B2250" s="9">
        <v>400005</v>
      </c>
      <c r="C2250" s="10" t="s">
        <v>129</v>
      </c>
      <c r="D2250" s="8">
        <v>350502</v>
      </c>
      <c r="E2250" s="6" t="s">
        <v>289</v>
      </c>
      <c r="F2250" s="8" t="s">
        <v>5</v>
      </c>
      <c r="G2250" s="8" t="s">
        <v>25</v>
      </c>
    </row>
    <row r="2251" spans="1:7" s="21" customFormat="1">
      <c r="A2251" s="8" t="str">
        <f t="shared" si="43"/>
        <v>350502.400006</v>
      </c>
      <c r="B2251" s="9">
        <v>400006</v>
      </c>
      <c r="C2251" s="10" t="s">
        <v>130</v>
      </c>
      <c r="D2251" s="8">
        <v>350502</v>
      </c>
      <c r="E2251" s="6" t="s">
        <v>289</v>
      </c>
      <c r="F2251" s="8" t="s">
        <v>5</v>
      </c>
      <c r="G2251" s="8" t="s">
        <v>25</v>
      </c>
    </row>
    <row r="2252" spans="1:7" s="21" customFormat="1">
      <c r="A2252" s="8" t="str">
        <f t="shared" si="43"/>
        <v>350502.400007</v>
      </c>
      <c r="B2252" s="9">
        <v>400007</v>
      </c>
      <c r="C2252" s="10" t="s">
        <v>131</v>
      </c>
      <c r="D2252" s="8">
        <v>350502</v>
      </c>
      <c r="E2252" s="6" t="s">
        <v>289</v>
      </c>
      <c r="F2252" s="8" t="s">
        <v>5</v>
      </c>
      <c r="G2252" s="8" t="s">
        <v>25</v>
      </c>
    </row>
    <row r="2253" spans="1:7" s="21" customFormat="1">
      <c r="A2253" s="8" t="str">
        <f t="shared" si="43"/>
        <v>350502.400010</v>
      </c>
      <c r="B2253" s="9">
        <v>400010</v>
      </c>
      <c r="C2253" s="10" t="s">
        <v>132</v>
      </c>
      <c r="D2253" s="8">
        <v>350502</v>
      </c>
      <c r="E2253" s="6" t="s">
        <v>289</v>
      </c>
      <c r="F2253" s="8" t="s">
        <v>5</v>
      </c>
      <c r="G2253" s="8" t="s">
        <v>25</v>
      </c>
    </row>
    <row r="2254" spans="1:7" s="21" customFormat="1">
      <c r="A2254" s="8" t="str">
        <f t="shared" si="43"/>
        <v>350502.400011</v>
      </c>
      <c r="B2254" s="9">
        <v>400011</v>
      </c>
      <c r="C2254" s="10" t="s">
        <v>133</v>
      </c>
      <c r="D2254" s="8">
        <v>350502</v>
      </c>
      <c r="E2254" s="6" t="s">
        <v>289</v>
      </c>
      <c r="F2254" s="7" t="s">
        <v>356</v>
      </c>
      <c r="G2254" s="8" t="s">
        <v>25</v>
      </c>
    </row>
    <row r="2255" spans="1:7" s="21" customFormat="1">
      <c r="A2255" s="8" t="str">
        <f t="shared" si="43"/>
        <v>350502.400012</v>
      </c>
      <c r="B2255" s="9">
        <v>400012</v>
      </c>
      <c r="C2255" s="10" t="s">
        <v>134</v>
      </c>
      <c r="D2255" s="8">
        <v>350502</v>
      </c>
      <c r="E2255" s="6" t="s">
        <v>289</v>
      </c>
      <c r="F2255" s="8" t="s">
        <v>5</v>
      </c>
      <c r="G2255" s="8" t="s">
        <v>25</v>
      </c>
    </row>
    <row r="2256" spans="1:7" s="21" customFormat="1">
      <c r="A2256" s="8" t="str">
        <f t="shared" si="43"/>
        <v>350502.400013</v>
      </c>
      <c r="B2256" s="9">
        <v>400013</v>
      </c>
      <c r="C2256" s="10" t="s">
        <v>135</v>
      </c>
      <c r="D2256" s="8">
        <v>350502</v>
      </c>
      <c r="E2256" s="6" t="s">
        <v>289</v>
      </c>
      <c r="F2256" s="8" t="s">
        <v>5</v>
      </c>
      <c r="G2256" s="8" t="s">
        <v>25</v>
      </c>
    </row>
    <row r="2257" spans="1:7" s="21" customFormat="1">
      <c r="A2257" s="8" t="str">
        <f t="shared" si="43"/>
        <v>350502.400014</v>
      </c>
      <c r="B2257" s="9">
        <v>400014</v>
      </c>
      <c r="C2257" s="10" t="s">
        <v>84</v>
      </c>
      <c r="D2257" s="8">
        <v>350502</v>
      </c>
      <c r="E2257" s="6" t="s">
        <v>289</v>
      </c>
      <c r="F2257" s="8" t="s">
        <v>5</v>
      </c>
      <c r="G2257" s="8" t="s">
        <v>25</v>
      </c>
    </row>
    <row r="2258" spans="1:7" s="21" customFormat="1">
      <c r="A2258" s="8" t="str">
        <f t="shared" si="43"/>
        <v>350502.400015</v>
      </c>
      <c r="B2258" s="9">
        <v>400015</v>
      </c>
      <c r="C2258" s="10" t="s">
        <v>85</v>
      </c>
      <c r="D2258" s="8">
        <v>350502</v>
      </c>
      <c r="E2258" s="6" t="s">
        <v>289</v>
      </c>
      <c r="F2258" s="8" t="s">
        <v>5</v>
      </c>
      <c r="G2258" s="8" t="s">
        <v>25</v>
      </c>
    </row>
    <row r="2259" spans="1:7" s="21" customFormat="1">
      <c r="A2259" s="8" t="str">
        <f t="shared" si="43"/>
        <v>350502.400016</v>
      </c>
      <c r="B2259" s="9">
        <v>400016</v>
      </c>
      <c r="C2259" s="10" t="s">
        <v>86</v>
      </c>
      <c r="D2259" s="8">
        <v>350502</v>
      </c>
      <c r="E2259" s="6" t="s">
        <v>289</v>
      </c>
      <c r="F2259" s="8" t="s">
        <v>5</v>
      </c>
      <c r="G2259" s="8" t="s">
        <v>25</v>
      </c>
    </row>
    <row r="2260" spans="1:7" s="21" customFormat="1">
      <c r="A2260" s="8" t="str">
        <f t="shared" si="43"/>
        <v>350502.400017</v>
      </c>
      <c r="B2260" s="9">
        <v>400017</v>
      </c>
      <c r="C2260" s="10" t="s">
        <v>87</v>
      </c>
      <c r="D2260" s="8">
        <v>350502</v>
      </c>
      <c r="E2260" s="6" t="s">
        <v>289</v>
      </c>
      <c r="F2260" s="8" t="s">
        <v>5</v>
      </c>
      <c r="G2260" s="8" t="s">
        <v>25</v>
      </c>
    </row>
    <row r="2261" spans="1:7" s="21" customFormat="1">
      <c r="A2261" s="8" t="str">
        <f t="shared" si="43"/>
        <v>350502.400020</v>
      </c>
      <c r="B2261" s="9">
        <v>400020</v>
      </c>
      <c r="C2261" s="10" t="s">
        <v>88</v>
      </c>
      <c r="D2261" s="8">
        <v>350502</v>
      </c>
      <c r="E2261" s="6" t="s">
        <v>289</v>
      </c>
      <c r="F2261" s="8" t="s">
        <v>5</v>
      </c>
      <c r="G2261" s="8" t="s">
        <v>25</v>
      </c>
    </row>
    <row r="2262" spans="1:7" s="21" customFormat="1">
      <c r="A2262" s="8" t="str">
        <f t="shared" si="43"/>
        <v>350502.400021</v>
      </c>
      <c r="B2262" s="9">
        <v>400021</v>
      </c>
      <c r="C2262" s="10" t="s">
        <v>89</v>
      </c>
      <c r="D2262" s="8">
        <v>350502</v>
      </c>
      <c r="E2262" s="6" t="s">
        <v>289</v>
      </c>
      <c r="F2262" s="8" t="s">
        <v>5</v>
      </c>
      <c r="G2262" s="8" t="s">
        <v>25</v>
      </c>
    </row>
    <row r="2263" spans="1:7" s="21" customFormat="1">
      <c r="A2263" s="8" t="str">
        <f t="shared" si="43"/>
        <v>350502.400022</v>
      </c>
      <c r="B2263" s="9">
        <v>400022</v>
      </c>
      <c r="C2263" s="10" t="s">
        <v>143</v>
      </c>
      <c r="D2263" s="8">
        <v>350502</v>
      </c>
      <c r="E2263" s="6" t="s">
        <v>289</v>
      </c>
      <c r="F2263" s="8" t="s">
        <v>5</v>
      </c>
      <c r="G2263" s="8" t="s">
        <v>25</v>
      </c>
    </row>
    <row r="2264" spans="1:7" s="21" customFormat="1">
      <c r="A2264" s="8" t="str">
        <f t="shared" si="43"/>
        <v>350502.400024</v>
      </c>
      <c r="B2264" s="9">
        <v>400024</v>
      </c>
      <c r="C2264" s="10" t="s">
        <v>144</v>
      </c>
      <c r="D2264" s="8">
        <v>350502</v>
      </c>
      <c r="E2264" s="6" t="s">
        <v>289</v>
      </c>
      <c r="F2264" s="8" t="s">
        <v>5</v>
      </c>
      <c r="G2264" s="8" t="s">
        <v>25</v>
      </c>
    </row>
    <row r="2265" spans="1:7" s="21" customFormat="1">
      <c r="A2265" s="8" t="str">
        <f t="shared" si="43"/>
        <v>350502.400025</v>
      </c>
      <c r="B2265" s="9">
        <v>400025</v>
      </c>
      <c r="C2265" s="10" t="s">
        <v>147</v>
      </c>
      <c r="D2265" s="8">
        <v>350502</v>
      </c>
      <c r="E2265" s="6" t="s">
        <v>289</v>
      </c>
      <c r="F2265" s="8" t="s">
        <v>5</v>
      </c>
      <c r="G2265" s="8" t="s">
        <v>25</v>
      </c>
    </row>
    <row r="2266" spans="1:7" s="21" customFormat="1">
      <c r="A2266" s="8" t="str">
        <f t="shared" si="43"/>
        <v>350502.400026</v>
      </c>
      <c r="B2266" s="9">
        <v>400026</v>
      </c>
      <c r="C2266" s="10" t="s">
        <v>148</v>
      </c>
      <c r="D2266" s="8">
        <v>350502</v>
      </c>
      <c r="E2266" s="6" t="s">
        <v>289</v>
      </c>
      <c r="F2266" s="8" t="s">
        <v>5</v>
      </c>
      <c r="G2266" s="8" t="s">
        <v>25</v>
      </c>
    </row>
    <row r="2267" spans="1:7" s="21" customFormat="1">
      <c r="A2267" s="8" t="str">
        <f t="shared" si="43"/>
        <v>350502.400027</v>
      </c>
      <c r="B2267" s="9">
        <v>400027</v>
      </c>
      <c r="C2267" s="10" t="s">
        <v>149</v>
      </c>
      <c r="D2267" s="8">
        <v>350502</v>
      </c>
      <c r="E2267" s="6" t="s">
        <v>289</v>
      </c>
      <c r="F2267" s="8" t="s">
        <v>5</v>
      </c>
      <c r="G2267" s="8" t="s">
        <v>25</v>
      </c>
    </row>
    <row r="2268" spans="1:7" s="21" customFormat="1">
      <c r="A2268" s="8" t="str">
        <f t="shared" si="43"/>
        <v>350502.400028</v>
      </c>
      <c r="B2268" s="9">
        <v>400028</v>
      </c>
      <c r="C2268" s="10" t="s">
        <v>150</v>
      </c>
      <c r="D2268" s="8">
        <v>350502</v>
      </c>
      <c r="E2268" s="6" t="s">
        <v>289</v>
      </c>
      <c r="F2268" s="8" t="s">
        <v>5</v>
      </c>
      <c r="G2268" s="8" t="s">
        <v>25</v>
      </c>
    </row>
    <row r="2269" spans="1:7" s="21" customFormat="1">
      <c r="A2269" s="8" t="str">
        <f t="shared" si="43"/>
        <v>350502.400029</v>
      </c>
      <c r="B2269" s="9">
        <v>400029</v>
      </c>
      <c r="C2269" s="10" t="s">
        <v>151</v>
      </c>
      <c r="D2269" s="8">
        <v>350502</v>
      </c>
      <c r="E2269" s="6" t="s">
        <v>289</v>
      </c>
      <c r="F2269" s="8" t="s">
        <v>5</v>
      </c>
      <c r="G2269" s="8" t="s">
        <v>25</v>
      </c>
    </row>
    <row r="2270" spans="1:7" s="21" customFormat="1">
      <c r="A2270" s="8" t="str">
        <f t="shared" si="43"/>
        <v>350502.400030</v>
      </c>
      <c r="B2270" s="9">
        <v>400030</v>
      </c>
      <c r="C2270" s="10" t="s">
        <v>152</v>
      </c>
      <c r="D2270" s="8">
        <v>350502</v>
      </c>
      <c r="E2270" s="6" t="s">
        <v>289</v>
      </c>
      <c r="F2270" s="8" t="s">
        <v>5</v>
      </c>
      <c r="G2270" s="8" t="s">
        <v>25</v>
      </c>
    </row>
    <row r="2271" spans="1:7" s="21" customFormat="1">
      <c r="A2271" s="8" t="str">
        <f t="shared" si="43"/>
        <v>350502.400175</v>
      </c>
      <c r="B2271" s="9">
        <v>400175</v>
      </c>
      <c r="C2271" s="10" t="s">
        <v>141</v>
      </c>
      <c r="D2271" s="8">
        <v>350502</v>
      </c>
      <c r="E2271" s="6" t="s">
        <v>289</v>
      </c>
      <c r="F2271" s="8" t="s">
        <v>5</v>
      </c>
      <c r="G2271" s="8" t="s">
        <v>25</v>
      </c>
    </row>
    <row r="2272" spans="1:7" s="21" customFormat="1">
      <c r="A2272" s="8" t="str">
        <f t="shared" si="43"/>
        <v>350502.400176</v>
      </c>
      <c r="B2272" s="9">
        <v>400176</v>
      </c>
      <c r="C2272" s="10" t="s">
        <v>142</v>
      </c>
      <c r="D2272" s="8">
        <v>350502</v>
      </c>
      <c r="E2272" s="6" t="s">
        <v>289</v>
      </c>
      <c r="F2272" s="8" t="s">
        <v>5</v>
      </c>
      <c r="G2272" s="8" t="s">
        <v>25</v>
      </c>
    </row>
    <row r="2273" spans="1:7" s="21" customFormat="1">
      <c r="A2273" s="8" t="str">
        <f t="shared" si="43"/>
        <v>350502.400177</v>
      </c>
      <c r="B2273" s="9">
        <v>400177</v>
      </c>
      <c r="C2273" s="10" t="s">
        <v>145</v>
      </c>
      <c r="D2273" s="8">
        <v>350502</v>
      </c>
      <c r="E2273" s="6" t="s">
        <v>289</v>
      </c>
      <c r="F2273" s="8" t="s">
        <v>5</v>
      </c>
      <c r="G2273" s="8" t="s">
        <v>25</v>
      </c>
    </row>
    <row r="2274" spans="1:7" s="21" customFormat="1">
      <c r="A2274" s="8" t="str">
        <f t="shared" si="43"/>
        <v>350502.400178</v>
      </c>
      <c r="B2274" s="9">
        <v>400178</v>
      </c>
      <c r="C2274" s="10" t="s">
        <v>153</v>
      </c>
      <c r="D2274" s="8">
        <v>350502</v>
      </c>
      <c r="E2274" s="6" t="s">
        <v>289</v>
      </c>
      <c r="F2274" s="8" t="s">
        <v>5</v>
      </c>
      <c r="G2274" s="8" t="s">
        <v>25</v>
      </c>
    </row>
    <row r="2275" spans="1:7" s="21" customFormat="1">
      <c r="A2275" s="8" t="str">
        <f t="shared" si="43"/>
        <v>350502.400179</v>
      </c>
      <c r="B2275" s="9">
        <v>400179</v>
      </c>
      <c r="C2275" s="10" t="s">
        <v>155</v>
      </c>
      <c r="D2275" s="8">
        <v>350502</v>
      </c>
      <c r="E2275" s="6" t="s">
        <v>289</v>
      </c>
      <c r="F2275" s="8" t="s">
        <v>5</v>
      </c>
      <c r="G2275" s="8" t="s">
        <v>25</v>
      </c>
    </row>
    <row r="2276" spans="1:7" s="21" customFormat="1">
      <c r="A2276" s="13" t="str">
        <f t="shared" si="43"/>
        <v>350502.400180</v>
      </c>
      <c r="B2276" s="13">
        <v>400180</v>
      </c>
      <c r="C2276" s="14" t="s">
        <v>154</v>
      </c>
      <c r="D2276" s="17">
        <v>350502</v>
      </c>
      <c r="E2276" s="6" t="s">
        <v>289</v>
      </c>
      <c r="F2276" s="8" t="s">
        <v>5</v>
      </c>
      <c r="G2276" s="8" t="s">
        <v>25</v>
      </c>
    </row>
    <row r="2277" spans="1:7" s="21" customFormat="1">
      <c r="A2277" s="8" t="str">
        <f t="shared" si="43"/>
        <v>350502.400202</v>
      </c>
      <c r="B2277" s="9">
        <v>400202</v>
      </c>
      <c r="C2277" s="10" t="s">
        <v>136</v>
      </c>
      <c r="D2277" s="8">
        <v>350502</v>
      </c>
      <c r="E2277" s="6" t="s">
        <v>289</v>
      </c>
      <c r="F2277" s="8" t="s">
        <v>5</v>
      </c>
      <c r="G2277" s="8" t="s">
        <v>25</v>
      </c>
    </row>
    <row r="2278" spans="1:7" s="21" customFormat="1">
      <c r="A2278" s="8" t="str">
        <f t="shared" si="43"/>
        <v>350502.400203</v>
      </c>
      <c r="B2278" s="9">
        <v>400203</v>
      </c>
      <c r="C2278" s="10" t="s">
        <v>137</v>
      </c>
      <c r="D2278" s="8">
        <v>350502</v>
      </c>
      <c r="E2278" s="6" t="s">
        <v>289</v>
      </c>
      <c r="F2278" s="8" t="s">
        <v>5</v>
      </c>
      <c r="G2278" s="8" t="s">
        <v>25</v>
      </c>
    </row>
    <row r="2279" spans="1:7" s="21" customFormat="1">
      <c r="A2279" s="8" t="str">
        <f t="shared" si="43"/>
        <v>350502.400214</v>
      </c>
      <c r="B2279" s="9">
        <v>400214</v>
      </c>
      <c r="C2279" s="10" t="s">
        <v>146</v>
      </c>
      <c r="D2279" s="8">
        <v>350502</v>
      </c>
      <c r="E2279" s="6" t="s">
        <v>289</v>
      </c>
      <c r="F2279" s="8" t="s">
        <v>5</v>
      </c>
      <c r="G2279" s="8" t="s">
        <v>25</v>
      </c>
    </row>
    <row r="2280" spans="1:7" s="21" customFormat="1">
      <c r="A2280" s="8" t="str">
        <f t="shared" si="43"/>
        <v>350502.400219</v>
      </c>
      <c r="B2280" s="9">
        <v>400219</v>
      </c>
      <c r="C2280" s="10" t="s">
        <v>138</v>
      </c>
      <c r="D2280" s="8">
        <v>350502</v>
      </c>
      <c r="E2280" s="6" t="s">
        <v>289</v>
      </c>
      <c r="F2280" s="8" t="s">
        <v>5</v>
      </c>
      <c r="G2280" s="8" t="s">
        <v>25</v>
      </c>
    </row>
    <row r="2281" spans="1:7" s="21" customFormat="1">
      <c r="A2281" s="8" t="str">
        <f t="shared" si="43"/>
        <v>350502.400220</v>
      </c>
      <c r="B2281" s="9">
        <v>400220</v>
      </c>
      <c r="C2281" s="10" t="s">
        <v>139</v>
      </c>
      <c r="D2281" s="8">
        <v>350502</v>
      </c>
      <c r="E2281" s="6" t="s">
        <v>289</v>
      </c>
      <c r="F2281" s="8" t="s">
        <v>5</v>
      </c>
      <c r="G2281" s="8" t="s">
        <v>25</v>
      </c>
    </row>
    <row r="2282" spans="1:7" s="21" customFormat="1">
      <c r="A2282" s="8" t="str">
        <f t="shared" si="43"/>
        <v>350502.400221</v>
      </c>
      <c r="B2282" s="9">
        <v>400221</v>
      </c>
      <c r="C2282" s="10" t="s">
        <v>140</v>
      </c>
      <c r="D2282" s="8">
        <v>350502</v>
      </c>
      <c r="E2282" s="6" t="s">
        <v>289</v>
      </c>
      <c r="F2282" s="8" t="s">
        <v>5</v>
      </c>
      <c r="G2282" s="8" t="s">
        <v>25</v>
      </c>
    </row>
    <row r="2283" spans="1:7" s="21" customFormat="1">
      <c r="A2283" s="11" t="str">
        <f t="shared" si="43"/>
        <v>350503.400003</v>
      </c>
      <c r="B2283" s="11">
        <v>400003</v>
      </c>
      <c r="C2283" s="12" t="s">
        <v>83</v>
      </c>
      <c r="D2283" s="15">
        <v>350503</v>
      </c>
      <c r="E2283" s="6" t="s">
        <v>289</v>
      </c>
      <c r="F2283" s="15" t="s">
        <v>5</v>
      </c>
      <c r="G2283" s="15" t="s">
        <v>25</v>
      </c>
    </row>
    <row r="2284" spans="1:7" s="21" customFormat="1">
      <c r="A2284" s="8" t="str">
        <f t="shared" si="43"/>
        <v>350503.400004</v>
      </c>
      <c r="B2284" s="9">
        <v>400004</v>
      </c>
      <c r="C2284" s="10" t="s">
        <v>128</v>
      </c>
      <c r="D2284" s="8">
        <v>350503</v>
      </c>
      <c r="E2284" s="6" t="s">
        <v>289</v>
      </c>
      <c r="F2284" s="8" t="s">
        <v>5</v>
      </c>
      <c r="G2284" s="8" t="s">
        <v>25</v>
      </c>
    </row>
    <row r="2285" spans="1:7" s="21" customFormat="1">
      <c r="A2285" s="8" t="str">
        <f t="shared" si="43"/>
        <v>350503.400005</v>
      </c>
      <c r="B2285" s="9">
        <v>400005</v>
      </c>
      <c r="C2285" s="10" t="s">
        <v>129</v>
      </c>
      <c r="D2285" s="8">
        <v>350503</v>
      </c>
      <c r="E2285" s="6" t="s">
        <v>289</v>
      </c>
      <c r="F2285" s="8" t="s">
        <v>5</v>
      </c>
      <c r="G2285" s="8" t="s">
        <v>25</v>
      </c>
    </row>
    <row r="2286" spans="1:7" s="21" customFormat="1">
      <c r="A2286" s="8" t="str">
        <f t="shared" si="43"/>
        <v>350503.400006</v>
      </c>
      <c r="B2286" s="9">
        <v>400006</v>
      </c>
      <c r="C2286" s="10" t="s">
        <v>130</v>
      </c>
      <c r="D2286" s="8">
        <v>350503</v>
      </c>
      <c r="E2286" s="6" t="s">
        <v>289</v>
      </c>
      <c r="F2286" s="8" t="s">
        <v>5</v>
      </c>
      <c r="G2286" s="8" t="s">
        <v>25</v>
      </c>
    </row>
    <row r="2287" spans="1:7" s="21" customFormat="1">
      <c r="A2287" s="8" t="str">
        <f t="shared" si="43"/>
        <v>350503.400007</v>
      </c>
      <c r="B2287" s="9">
        <v>400007</v>
      </c>
      <c r="C2287" s="10" t="s">
        <v>131</v>
      </c>
      <c r="D2287" s="8">
        <v>350503</v>
      </c>
      <c r="E2287" s="6" t="s">
        <v>289</v>
      </c>
      <c r="F2287" s="8" t="s">
        <v>5</v>
      </c>
      <c r="G2287" s="8" t="s">
        <v>25</v>
      </c>
    </row>
    <row r="2288" spans="1:7" s="21" customFormat="1">
      <c r="A2288" s="8" t="str">
        <f t="shared" si="43"/>
        <v>350503.400010</v>
      </c>
      <c r="B2288" s="9">
        <v>400010</v>
      </c>
      <c r="C2288" s="10" t="s">
        <v>132</v>
      </c>
      <c r="D2288" s="8">
        <v>350503</v>
      </c>
      <c r="E2288" s="6" t="s">
        <v>289</v>
      </c>
      <c r="F2288" s="8" t="s">
        <v>5</v>
      </c>
      <c r="G2288" s="8" t="s">
        <v>25</v>
      </c>
    </row>
    <row r="2289" spans="1:7" s="21" customFormat="1">
      <c r="A2289" s="8" t="str">
        <f t="shared" si="43"/>
        <v>350503.400011</v>
      </c>
      <c r="B2289" s="9">
        <v>400011</v>
      </c>
      <c r="C2289" s="10" t="s">
        <v>133</v>
      </c>
      <c r="D2289" s="8">
        <v>350503</v>
      </c>
      <c r="E2289" s="6" t="s">
        <v>289</v>
      </c>
      <c r="F2289" s="7" t="s">
        <v>356</v>
      </c>
      <c r="G2289" s="8" t="s">
        <v>25</v>
      </c>
    </row>
    <row r="2290" spans="1:7" s="21" customFormat="1">
      <c r="A2290" s="8" t="str">
        <f t="shared" si="43"/>
        <v>350503.400012</v>
      </c>
      <c r="B2290" s="9">
        <v>400012</v>
      </c>
      <c r="C2290" s="10" t="s">
        <v>134</v>
      </c>
      <c r="D2290" s="8">
        <v>350503</v>
      </c>
      <c r="E2290" s="6" t="s">
        <v>289</v>
      </c>
      <c r="F2290" s="8" t="s">
        <v>5</v>
      </c>
      <c r="G2290" s="8" t="s">
        <v>25</v>
      </c>
    </row>
    <row r="2291" spans="1:7" s="21" customFormat="1">
      <c r="A2291" s="8" t="str">
        <f t="shared" si="43"/>
        <v>350503.400013</v>
      </c>
      <c r="B2291" s="9">
        <v>400013</v>
      </c>
      <c r="C2291" s="10" t="s">
        <v>135</v>
      </c>
      <c r="D2291" s="8">
        <v>350503</v>
      </c>
      <c r="E2291" s="6" t="s">
        <v>289</v>
      </c>
      <c r="F2291" s="8" t="s">
        <v>5</v>
      </c>
      <c r="G2291" s="8" t="s">
        <v>25</v>
      </c>
    </row>
    <row r="2292" spans="1:7" s="21" customFormat="1">
      <c r="A2292" s="8" t="str">
        <f t="shared" si="43"/>
        <v>350503.400014</v>
      </c>
      <c r="B2292" s="9">
        <v>400014</v>
      </c>
      <c r="C2292" s="10" t="s">
        <v>84</v>
      </c>
      <c r="D2292" s="8">
        <v>350503</v>
      </c>
      <c r="E2292" s="6" t="s">
        <v>289</v>
      </c>
      <c r="F2292" s="8" t="s">
        <v>5</v>
      </c>
      <c r="G2292" s="8" t="s">
        <v>25</v>
      </c>
    </row>
    <row r="2293" spans="1:7" s="21" customFormat="1">
      <c r="A2293" s="8" t="str">
        <f t="shared" si="43"/>
        <v>350503.400015</v>
      </c>
      <c r="B2293" s="9">
        <v>400015</v>
      </c>
      <c r="C2293" s="10" t="s">
        <v>85</v>
      </c>
      <c r="D2293" s="8">
        <v>350503</v>
      </c>
      <c r="E2293" s="6" t="s">
        <v>289</v>
      </c>
      <c r="F2293" s="8" t="s">
        <v>5</v>
      </c>
      <c r="G2293" s="8" t="s">
        <v>25</v>
      </c>
    </row>
    <row r="2294" spans="1:7" s="21" customFormat="1">
      <c r="A2294" s="8" t="str">
        <f t="shared" si="43"/>
        <v>350503.400016</v>
      </c>
      <c r="B2294" s="9">
        <v>400016</v>
      </c>
      <c r="C2294" s="10" t="s">
        <v>86</v>
      </c>
      <c r="D2294" s="8">
        <v>350503</v>
      </c>
      <c r="E2294" s="6" t="s">
        <v>289</v>
      </c>
      <c r="F2294" s="8" t="s">
        <v>5</v>
      </c>
      <c r="G2294" s="8" t="s">
        <v>25</v>
      </c>
    </row>
    <row r="2295" spans="1:7" s="21" customFormat="1">
      <c r="A2295" s="8" t="str">
        <f t="shared" si="43"/>
        <v>350503.400017</v>
      </c>
      <c r="B2295" s="9">
        <v>400017</v>
      </c>
      <c r="C2295" s="10" t="s">
        <v>87</v>
      </c>
      <c r="D2295" s="8">
        <v>350503</v>
      </c>
      <c r="E2295" s="6" t="s">
        <v>289</v>
      </c>
      <c r="F2295" s="8" t="s">
        <v>5</v>
      </c>
      <c r="G2295" s="8" t="s">
        <v>25</v>
      </c>
    </row>
    <row r="2296" spans="1:7" s="21" customFormat="1">
      <c r="A2296" s="8" t="str">
        <f t="shared" si="43"/>
        <v>350503.400020</v>
      </c>
      <c r="B2296" s="9">
        <v>400020</v>
      </c>
      <c r="C2296" s="10" t="s">
        <v>88</v>
      </c>
      <c r="D2296" s="8">
        <v>350503</v>
      </c>
      <c r="E2296" s="6" t="s">
        <v>289</v>
      </c>
      <c r="F2296" s="8" t="s">
        <v>5</v>
      </c>
      <c r="G2296" s="8" t="s">
        <v>25</v>
      </c>
    </row>
    <row r="2297" spans="1:7" s="21" customFormat="1">
      <c r="A2297" s="8" t="str">
        <f t="shared" si="43"/>
        <v>350503.400021</v>
      </c>
      <c r="B2297" s="9">
        <v>400021</v>
      </c>
      <c r="C2297" s="10" t="s">
        <v>89</v>
      </c>
      <c r="D2297" s="8">
        <v>350503</v>
      </c>
      <c r="E2297" s="6" t="s">
        <v>289</v>
      </c>
      <c r="F2297" s="8" t="s">
        <v>5</v>
      </c>
      <c r="G2297" s="8" t="s">
        <v>25</v>
      </c>
    </row>
    <row r="2298" spans="1:7" s="21" customFormat="1">
      <c r="A2298" s="8" t="str">
        <f t="shared" si="43"/>
        <v>350503.400022</v>
      </c>
      <c r="B2298" s="9">
        <v>400022</v>
      </c>
      <c r="C2298" s="10" t="s">
        <v>143</v>
      </c>
      <c r="D2298" s="8">
        <v>350503</v>
      </c>
      <c r="E2298" s="6" t="s">
        <v>289</v>
      </c>
      <c r="F2298" s="8" t="s">
        <v>5</v>
      </c>
      <c r="G2298" s="8" t="s">
        <v>25</v>
      </c>
    </row>
    <row r="2299" spans="1:7" s="21" customFormat="1">
      <c r="A2299" s="8" t="str">
        <f t="shared" si="43"/>
        <v>350503.400024</v>
      </c>
      <c r="B2299" s="9">
        <v>400024</v>
      </c>
      <c r="C2299" s="10" t="s">
        <v>144</v>
      </c>
      <c r="D2299" s="8">
        <v>350503</v>
      </c>
      <c r="E2299" s="6" t="s">
        <v>289</v>
      </c>
      <c r="F2299" s="8" t="s">
        <v>5</v>
      </c>
      <c r="G2299" s="8" t="s">
        <v>25</v>
      </c>
    </row>
    <row r="2300" spans="1:7" s="21" customFormat="1">
      <c r="A2300" s="8" t="str">
        <f t="shared" si="43"/>
        <v>350503.400025</v>
      </c>
      <c r="B2300" s="9">
        <v>400025</v>
      </c>
      <c r="C2300" s="10" t="s">
        <v>147</v>
      </c>
      <c r="D2300" s="8">
        <v>350503</v>
      </c>
      <c r="E2300" s="6" t="s">
        <v>289</v>
      </c>
      <c r="F2300" s="8" t="s">
        <v>5</v>
      </c>
      <c r="G2300" s="8" t="s">
        <v>25</v>
      </c>
    </row>
    <row r="2301" spans="1:7" s="21" customFormat="1">
      <c r="A2301" s="8" t="str">
        <f t="shared" si="43"/>
        <v>350503.400026</v>
      </c>
      <c r="B2301" s="9">
        <v>400026</v>
      </c>
      <c r="C2301" s="10" t="s">
        <v>148</v>
      </c>
      <c r="D2301" s="8">
        <v>350503</v>
      </c>
      <c r="E2301" s="6" t="s">
        <v>289</v>
      </c>
      <c r="F2301" s="8" t="s">
        <v>5</v>
      </c>
      <c r="G2301" s="8" t="s">
        <v>25</v>
      </c>
    </row>
    <row r="2302" spans="1:7" s="21" customFormat="1">
      <c r="A2302" s="8" t="str">
        <f t="shared" si="43"/>
        <v>350503.400027</v>
      </c>
      <c r="B2302" s="9">
        <v>400027</v>
      </c>
      <c r="C2302" s="10" t="s">
        <v>149</v>
      </c>
      <c r="D2302" s="8">
        <v>350503</v>
      </c>
      <c r="E2302" s="6" t="s">
        <v>289</v>
      </c>
      <c r="F2302" s="8" t="s">
        <v>5</v>
      </c>
      <c r="G2302" s="8" t="s">
        <v>25</v>
      </c>
    </row>
    <row r="2303" spans="1:7" s="21" customFormat="1">
      <c r="A2303" s="8" t="str">
        <f t="shared" si="43"/>
        <v>350503.400028</v>
      </c>
      <c r="B2303" s="9">
        <v>400028</v>
      </c>
      <c r="C2303" s="10" t="s">
        <v>150</v>
      </c>
      <c r="D2303" s="8">
        <v>350503</v>
      </c>
      <c r="E2303" s="6" t="s">
        <v>289</v>
      </c>
      <c r="F2303" s="8" t="s">
        <v>5</v>
      </c>
      <c r="G2303" s="8" t="s">
        <v>25</v>
      </c>
    </row>
    <row r="2304" spans="1:7" s="21" customFormat="1">
      <c r="A2304" s="8" t="str">
        <f t="shared" si="43"/>
        <v>350503.400029</v>
      </c>
      <c r="B2304" s="9">
        <v>400029</v>
      </c>
      <c r="C2304" s="10" t="s">
        <v>151</v>
      </c>
      <c r="D2304" s="8">
        <v>350503</v>
      </c>
      <c r="E2304" s="6" t="s">
        <v>289</v>
      </c>
      <c r="F2304" s="8" t="s">
        <v>5</v>
      </c>
      <c r="G2304" s="8" t="s">
        <v>25</v>
      </c>
    </row>
    <row r="2305" spans="1:16384" s="21" customFormat="1">
      <c r="A2305" s="8" t="str">
        <f t="shared" si="43"/>
        <v>350503.400030</v>
      </c>
      <c r="B2305" s="9">
        <v>400030</v>
      </c>
      <c r="C2305" s="10" t="s">
        <v>152</v>
      </c>
      <c r="D2305" s="8">
        <v>350503</v>
      </c>
      <c r="E2305" s="6" t="s">
        <v>289</v>
      </c>
      <c r="F2305" s="8" t="s">
        <v>5</v>
      </c>
      <c r="G2305" s="8" t="s">
        <v>25</v>
      </c>
    </row>
    <row r="2306" spans="1:16384" s="21" customFormat="1">
      <c r="A2306" s="8" t="str">
        <f t="shared" si="43"/>
        <v>350503.400175</v>
      </c>
      <c r="B2306" s="9">
        <v>400175</v>
      </c>
      <c r="C2306" s="10" t="s">
        <v>141</v>
      </c>
      <c r="D2306" s="8">
        <v>350503</v>
      </c>
      <c r="E2306" s="6" t="s">
        <v>289</v>
      </c>
      <c r="F2306" s="8" t="s">
        <v>5</v>
      </c>
      <c r="G2306" s="8" t="s">
        <v>25</v>
      </c>
    </row>
    <row r="2307" spans="1:16384" s="21" customFormat="1">
      <c r="A2307" s="8" t="str">
        <f t="shared" si="43"/>
        <v>350503.400176</v>
      </c>
      <c r="B2307" s="9">
        <v>400176</v>
      </c>
      <c r="C2307" s="10" t="s">
        <v>142</v>
      </c>
      <c r="D2307" s="8">
        <v>350503</v>
      </c>
      <c r="E2307" s="6" t="s">
        <v>289</v>
      </c>
      <c r="F2307" s="8" t="s">
        <v>5</v>
      </c>
      <c r="G2307" s="8" t="s">
        <v>25</v>
      </c>
    </row>
    <row r="2308" spans="1:16384" s="21" customFormat="1">
      <c r="A2308" s="8" t="str">
        <f t="shared" si="43"/>
        <v>350503.400177</v>
      </c>
      <c r="B2308" s="9">
        <v>400177</v>
      </c>
      <c r="C2308" s="10" t="s">
        <v>145</v>
      </c>
      <c r="D2308" s="8">
        <v>350503</v>
      </c>
      <c r="E2308" s="6" t="s">
        <v>289</v>
      </c>
      <c r="F2308" s="8" t="s">
        <v>5</v>
      </c>
      <c r="G2308" s="8" t="s">
        <v>25</v>
      </c>
    </row>
    <row r="2309" spans="1:16384" s="21" customFormat="1">
      <c r="A2309" s="8" t="str">
        <f t="shared" si="43"/>
        <v>350503.400178</v>
      </c>
      <c r="B2309" s="9">
        <v>400178</v>
      </c>
      <c r="C2309" s="10" t="s">
        <v>153</v>
      </c>
      <c r="D2309" s="8">
        <v>350503</v>
      </c>
      <c r="E2309" s="6" t="s">
        <v>289</v>
      </c>
      <c r="F2309" s="8" t="s">
        <v>5</v>
      </c>
      <c r="G2309" s="8" t="s">
        <v>25</v>
      </c>
    </row>
    <row r="2310" spans="1:16384" s="21" customFormat="1">
      <c r="A2310" s="8" t="str">
        <f t="shared" si="43"/>
        <v>350503.400179</v>
      </c>
      <c r="B2310" s="9">
        <v>400179</v>
      </c>
      <c r="C2310" s="10" t="s">
        <v>155</v>
      </c>
      <c r="D2310" s="8">
        <v>350503</v>
      </c>
      <c r="E2310" s="6" t="s">
        <v>289</v>
      </c>
      <c r="F2310" s="8" t="s">
        <v>5</v>
      </c>
      <c r="G2310" s="8" t="s">
        <v>25</v>
      </c>
    </row>
    <row r="2311" spans="1:16384" s="21" customFormat="1">
      <c r="A2311" s="13" t="str">
        <f t="shared" si="43"/>
        <v>350503.400180</v>
      </c>
      <c r="B2311" s="13">
        <v>400180</v>
      </c>
      <c r="C2311" s="14" t="s">
        <v>154</v>
      </c>
      <c r="D2311" s="17">
        <v>350503</v>
      </c>
      <c r="E2311" s="6" t="s">
        <v>289</v>
      </c>
      <c r="F2311" s="8" t="s">
        <v>5</v>
      </c>
      <c r="G2311" s="8" t="s">
        <v>25</v>
      </c>
    </row>
    <row r="2312" spans="1:16384" s="21" customFormat="1">
      <c r="A2312" s="8" t="str">
        <f t="shared" si="43"/>
        <v>350503.400202</v>
      </c>
      <c r="B2312" s="9">
        <v>400202</v>
      </c>
      <c r="C2312" s="10" t="s">
        <v>136</v>
      </c>
      <c r="D2312" s="8">
        <v>350503</v>
      </c>
      <c r="E2312" s="6" t="s">
        <v>289</v>
      </c>
      <c r="F2312" s="8" t="s">
        <v>5</v>
      </c>
      <c r="G2312" s="8" t="s">
        <v>25</v>
      </c>
    </row>
    <row r="2313" spans="1:16384" s="21" customFormat="1">
      <c r="A2313" s="8" t="str">
        <f t="shared" si="43"/>
        <v>350503.400203</v>
      </c>
      <c r="B2313" s="9">
        <v>400203</v>
      </c>
      <c r="C2313" s="10" t="s">
        <v>137</v>
      </c>
      <c r="D2313" s="8">
        <v>350503</v>
      </c>
      <c r="E2313" s="6" t="s">
        <v>289</v>
      </c>
      <c r="F2313" s="8" t="s">
        <v>5</v>
      </c>
      <c r="G2313" s="8" t="s">
        <v>25</v>
      </c>
    </row>
    <row r="2314" spans="1:16384" s="21" customFormat="1">
      <c r="A2314" s="8" t="str">
        <f t="shared" ref="A2314:A2377" si="44">CONCATENATE(D2314,".",B2314)</f>
        <v>350503.400214</v>
      </c>
      <c r="B2314" s="9">
        <v>400214</v>
      </c>
      <c r="C2314" s="10" t="s">
        <v>146</v>
      </c>
      <c r="D2314" s="8">
        <v>350503</v>
      </c>
      <c r="E2314" s="6" t="s">
        <v>289</v>
      </c>
      <c r="F2314" s="8" t="s">
        <v>5</v>
      </c>
      <c r="G2314" s="8" t="s">
        <v>25</v>
      </c>
    </row>
    <row r="2315" spans="1:16384" s="21" customFormat="1">
      <c r="A2315" s="8" t="str">
        <f t="shared" si="44"/>
        <v>350503.400219</v>
      </c>
      <c r="B2315" s="9">
        <v>400219</v>
      </c>
      <c r="C2315" s="10" t="s">
        <v>138</v>
      </c>
      <c r="D2315" s="8">
        <v>350503</v>
      </c>
      <c r="E2315" s="6" t="s">
        <v>289</v>
      </c>
      <c r="F2315" s="8" t="s">
        <v>5</v>
      </c>
      <c r="G2315" s="8" t="s">
        <v>25</v>
      </c>
    </row>
    <row r="2316" spans="1:16384" s="21" customFormat="1">
      <c r="A2316" s="8" t="str">
        <f t="shared" si="44"/>
        <v>350503.400220</v>
      </c>
      <c r="B2316" s="9">
        <v>400220</v>
      </c>
      <c r="C2316" s="10" t="s">
        <v>139</v>
      </c>
      <c r="D2316" s="8">
        <v>350503</v>
      </c>
      <c r="E2316" s="6" t="s">
        <v>289</v>
      </c>
      <c r="F2316" s="8" t="s">
        <v>5</v>
      </c>
      <c r="G2316" s="8" t="s">
        <v>25</v>
      </c>
    </row>
    <row r="2317" spans="1:16384" s="21" customFormat="1">
      <c r="A2317" s="8" t="str">
        <f t="shared" si="44"/>
        <v>350503.400221</v>
      </c>
      <c r="B2317" s="9">
        <v>400221</v>
      </c>
      <c r="C2317" s="10" t="s">
        <v>140</v>
      </c>
      <c r="D2317" s="8">
        <v>350503</v>
      </c>
      <c r="E2317" s="6" t="s">
        <v>289</v>
      </c>
      <c r="F2317" s="8" t="s">
        <v>5</v>
      </c>
      <c r="G2317" s="8" t="s">
        <v>25</v>
      </c>
      <c r="H2317" s="38"/>
      <c r="I2317" s="37"/>
      <c r="J2317" s="38"/>
      <c r="K2317" s="37"/>
      <c r="L2317" s="38"/>
      <c r="M2317" s="37"/>
      <c r="N2317" s="38"/>
      <c r="O2317" s="37"/>
      <c r="P2317" s="38"/>
      <c r="Q2317" s="37"/>
      <c r="R2317" s="38"/>
      <c r="S2317" s="37"/>
      <c r="T2317" s="38"/>
      <c r="U2317" s="37"/>
      <c r="V2317" s="38"/>
      <c r="W2317" s="37"/>
      <c r="X2317" s="38"/>
      <c r="Y2317" s="37"/>
      <c r="Z2317" s="38"/>
      <c r="AA2317" s="37"/>
      <c r="AB2317" s="38"/>
      <c r="AC2317" s="37"/>
      <c r="AD2317" s="38"/>
      <c r="AE2317" s="37"/>
      <c r="AF2317" s="38"/>
      <c r="AG2317" s="37"/>
      <c r="AH2317" s="38"/>
      <c r="AI2317" s="37"/>
      <c r="AJ2317" s="38"/>
      <c r="AK2317" s="37"/>
      <c r="AL2317" s="38"/>
      <c r="AM2317" s="37"/>
      <c r="AN2317" s="38"/>
      <c r="AO2317" s="37"/>
      <c r="AP2317" s="38"/>
      <c r="AQ2317" s="37"/>
      <c r="AR2317" s="38"/>
      <c r="AS2317" s="37"/>
      <c r="AT2317" s="38"/>
      <c r="AU2317" s="37"/>
      <c r="AV2317" s="38"/>
      <c r="AW2317" s="37"/>
      <c r="AX2317" s="38"/>
      <c r="AY2317" s="37"/>
      <c r="AZ2317" s="38"/>
      <c r="BA2317" s="37"/>
      <c r="BB2317" s="38"/>
      <c r="BC2317" s="37"/>
      <c r="BD2317" s="38"/>
      <c r="BE2317" s="37"/>
      <c r="BF2317" s="38"/>
      <c r="BG2317" s="37"/>
      <c r="BH2317" s="38"/>
      <c r="BI2317" s="37"/>
      <c r="BJ2317" s="38"/>
      <c r="BK2317" s="37"/>
      <c r="BL2317" s="38"/>
      <c r="BM2317" s="37"/>
      <c r="BN2317" s="38"/>
      <c r="BO2317" s="37"/>
      <c r="BP2317" s="38"/>
      <c r="BQ2317" s="37"/>
      <c r="BR2317" s="38"/>
      <c r="BS2317" s="37"/>
      <c r="BT2317" s="38"/>
      <c r="BU2317" s="37"/>
      <c r="BV2317" s="38"/>
      <c r="BW2317" s="37"/>
      <c r="BX2317" s="38"/>
      <c r="BY2317" s="37"/>
      <c r="BZ2317" s="38"/>
      <c r="CA2317" s="37"/>
      <c r="CB2317" s="38"/>
      <c r="CC2317" s="37"/>
      <c r="CD2317" s="38"/>
      <c r="CE2317" s="37"/>
      <c r="CF2317" s="38"/>
      <c r="CG2317" s="37"/>
      <c r="CH2317" s="38"/>
      <c r="CI2317" s="37"/>
      <c r="CJ2317" s="38"/>
      <c r="CK2317" s="37"/>
      <c r="CL2317" s="38"/>
      <c r="CM2317" s="37"/>
      <c r="CN2317" s="38"/>
      <c r="CO2317" s="37"/>
      <c r="CP2317" s="38"/>
      <c r="CQ2317" s="37"/>
      <c r="CR2317" s="38"/>
      <c r="CS2317" s="37"/>
      <c r="CT2317" s="38"/>
      <c r="CU2317" s="37"/>
      <c r="CV2317" s="38"/>
      <c r="CW2317" s="37"/>
      <c r="CX2317" s="38"/>
      <c r="CY2317" s="37"/>
      <c r="CZ2317" s="38"/>
      <c r="DA2317" s="37"/>
      <c r="DB2317" s="38"/>
      <c r="DC2317" s="37"/>
      <c r="DD2317" s="38"/>
      <c r="DE2317" s="37"/>
      <c r="DF2317" s="38"/>
      <c r="DG2317" s="37"/>
      <c r="DH2317" s="38"/>
      <c r="DI2317" s="37"/>
      <c r="DJ2317" s="38"/>
      <c r="DK2317" s="37"/>
      <c r="DL2317" s="38"/>
      <c r="DM2317" s="37"/>
      <c r="DN2317" s="38"/>
      <c r="DO2317" s="37"/>
      <c r="DP2317" s="38"/>
      <c r="DQ2317" s="37"/>
      <c r="DR2317" s="38"/>
      <c r="DS2317" s="37"/>
      <c r="DT2317" s="38"/>
      <c r="DU2317" s="37"/>
      <c r="DV2317" s="38"/>
      <c r="DW2317" s="37"/>
      <c r="DX2317" s="38"/>
      <c r="DY2317" s="37"/>
      <c r="DZ2317" s="38"/>
      <c r="EA2317" s="37"/>
      <c r="EB2317" s="38"/>
      <c r="EC2317" s="37"/>
      <c r="ED2317" s="38"/>
      <c r="EE2317" s="37"/>
      <c r="EF2317" s="38"/>
      <c r="EG2317" s="37"/>
      <c r="EH2317" s="38"/>
      <c r="EI2317" s="37"/>
      <c r="EJ2317" s="38"/>
      <c r="EK2317" s="37"/>
      <c r="EL2317" s="38"/>
      <c r="EM2317" s="37"/>
      <c r="EN2317" s="38"/>
      <c r="EO2317" s="37"/>
      <c r="EP2317" s="38"/>
      <c r="EQ2317" s="37"/>
      <c r="ER2317" s="38"/>
      <c r="ES2317" s="37"/>
      <c r="ET2317" s="38"/>
      <c r="EU2317" s="37"/>
      <c r="EV2317" s="38"/>
      <c r="EW2317" s="37"/>
      <c r="EX2317" s="38"/>
      <c r="EY2317" s="37"/>
      <c r="EZ2317" s="38"/>
      <c r="FA2317" s="37"/>
      <c r="FB2317" s="38"/>
      <c r="FC2317" s="37"/>
      <c r="FD2317" s="38"/>
      <c r="FE2317" s="37"/>
      <c r="FF2317" s="38"/>
      <c r="FG2317" s="37"/>
      <c r="FH2317" s="38"/>
      <c r="FI2317" s="37"/>
      <c r="FJ2317" s="38"/>
      <c r="FK2317" s="37"/>
      <c r="FL2317" s="38"/>
      <c r="FM2317" s="37"/>
      <c r="FN2317" s="38"/>
      <c r="FO2317" s="37"/>
      <c r="FP2317" s="38"/>
      <c r="FQ2317" s="37"/>
      <c r="FR2317" s="38"/>
      <c r="FS2317" s="37"/>
      <c r="FT2317" s="38"/>
      <c r="FU2317" s="37"/>
      <c r="FV2317" s="38"/>
      <c r="FW2317" s="37"/>
      <c r="FX2317" s="38"/>
      <c r="FY2317" s="37"/>
      <c r="FZ2317" s="38"/>
      <c r="GA2317" s="37"/>
      <c r="GB2317" s="38"/>
      <c r="GC2317" s="37"/>
      <c r="GD2317" s="38"/>
      <c r="GE2317" s="37"/>
      <c r="GF2317" s="38"/>
      <c r="GG2317" s="37"/>
      <c r="GH2317" s="38"/>
      <c r="GI2317" s="37"/>
      <c r="GJ2317" s="38"/>
      <c r="GK2317" s="37"/>
      <c r="GL2317" s="38"/>
      <c r="GM2317" s="37"/>
      <c r="GN2317" s="38"/>
      <c r="GO2317" s="37"/>
      <c r="GP2317" s="38"/>
      <c r="GQ2317" s="37"/>
      <c r="GR2317" s="38"/>
      <c r="GS2317" s="37"/>
      <c r="GT2317" s="38"/>
      <c r="GU2317" s="37"/>
      <c r="GV2317" s="38"/>
      <c r="GW2317" s="37"/>
      <c r="GX2317" s="38"/>
      <c r="GY2317" s="37"/>
      <c r="GZ2317" s="38"/>
      <c r="HA2317" s="37"/>
      <c r="HB2317" s="38"/>
      <c r="HC2317" s="37"/>
      <c r="HD2317" s="38"/>
      <c r="HE2317" s="37"/>
      <c r="HF2317" s="38"/>
      <c r="HG2317" s="37"/>
      <c r="HH2317" s="38"/>
      <c r="HI2317" s="37"/>
      <c r="HJ2317" s="38"/>
      <c r="HK2317" s="37"/>
      <c r="HL2317" s="38"/>
      <c r="HM2317" s="37"/>
      <c r="HN2317" s="38"/>
      <c r="HO2317" s="37"/>
      <c r="HP2317" s="38"/>
      <c r="HQ2317" s="37"/>
      <c r="HR2317" s="38"/>
      <c r="HS2317" s="37"/>
      <c r="HT2317" s="38"/>
      <c r="HU2317" s="37"/>
      <c r="HV2317" s="38"/>
      <c r="HW2317" s="37"/>
      <c r="HX2317" s="38"/>
      <c r="HY2317" s="37"/>
      <c r="HZ2317" s="38"/>
      <c r="IA2317" s="37"/>
      <c r="IB2317" s="38"/>
      <c r="IC2317" s="37"/>
      <c r="ID2317" s="38"/>
      <c r="IE2317" s="37"/>
      <c r="IF2317" s="38"/>
      <c r="IG2317" s="37"/>
      <c r="IH2317" s="38"/>
      <c r="II2317" s="37"/>
      <c r="IJ2317" s="38"/>
      <c r="IK2317" s="37"/>
      <c r="IL2317" s="38"/>
      <c r="IM2317" s="37"/>
      <c r="IN2317" s="38"/>
      <c r="IO2317" s="37"/>
      <c r="IP2317" s="38"/>
      <c r="IQ2317" s="37"/>
      <c r="IR2317" s="38"/>
      <c r="IS2317" s="37"/>
      <c r="IT2317" s="38"/>
      <c r="IU2317" s="37"/>
      <c r="IV2317" s="38"/>
      <c r="IW2317" s="37"/>
      <c r="IX2317" s="38"/>
      <c r="IY2317" s="37"/>
      <c r="IZ2317" s="38"/>
      <c r="JA2317" s="37"/>
      <c r="JB2317" s="38"/>
      <c r="JC2317" s="37"/>
      <c r="JD2317" s="38"/>
      <c r="JE2317" s="37"/>
      <c r="JF2317" s="38"/>
      <c r="JG2317" s="37"/>
      <c r="JH2317" s="38"/>
      <c r="JI2317" s="37"/>
      <c r="JJ2317" s="38"/>
      <c r="JK2317" s="37"/>
      <c r="JL2317" s="38"/>
      <c r="JM2317" s="37"/>
      <c r="JN2317" s="38"/>
      <c r="JO2317" s="37"/>
      <c r="JP2317" s="38"/>
      <c r="JQ2317" s="37"/>
      <c r="JR2317" s="38"/>
      <c r="JS2317" s="37"/>
      <c r="JT2317" s="38"/>
      <c r="JU2317" s="37"/>
      <c r="JV2317" s="38"/>
      <c r="JW2317" s="37"/>
      <c r="JX2317" s="38"/>
      <c r="JY2317" s="37"/>
      <c r="JZ2317" s="38"/>
      <c r="KA2317" s="37"/>
      <c r="KB2317" s="38"/>
      <c r="KC2317" s="37"/>
      <c r="KD2317" s="38"/>
      <c r="KE2317" s="37"/>
      <c r="KF2317" s="38"/>
      <c r="KG2317" s="37"/>
      <c r="KH2317" s="38"/>
      <c r="KI2317" s="37"/>
      <c r="KJ2317" s="38"/>
      <c r="KK2317" s="37"/>
      <c r="KL2317" s="38"/>
      <c r="KM2317" s="37"/>
      <c r="KN2317" s="38"/>
      <c r="KO2317" s="37"/>
      <c r="KP2317" s="38"/>
      <c r="KQ2317" s="37"/>
      <c r="KR2317" s="38"/>
      <c r="KS2317" s="37"/>
      <c r="KT2317" s="38"/>
      <c r="KU2317" s="37"/>
      <c r="KV2317" s="38"/>
      <c r="KW2317" s="37"/>
      <c r="KX2317" s="38"/>
      <c r="KY2317" s="37"/>
      <c r="KZ2317" s="38"/>
      <c r="LA2317" s="37"/>
      <c r="LB2317" s="38"/>
      <c r="LC2317" s="37"/>
      <c r="LD2317" s="38"/>
      <c r="LE2317" s="37"/>
      <c r="LF2317" s="38"/>
      <c r="LG2317" s="37"/>
      <c r="LH2317" s="38"/>
      <c r="LI2317" s="37"/>
      <c r="LJ2317" s="38"/>
      <c r="LK2317" s="37"/>
      <c r="LL2317" s="38"/>
      <c r="LM2317" s="37"/>
      <c r="LN2317" s="38"/>
      <c r="LO2317" s="37"/>
      <c r="LP2317" s="38"/>
      <c r="LQ2317" s="37"/>
      <c r="LR2317" s="38"/>
      <c r="LS2317" s="37"/>
      <c r="LT2317" s="38"/>
      <c r="LU2317" s="37"/>
      <c r="LV2317" s="38"/>
      <c r="LW2317" s="37"/>
      <c r="LX2317" s="38"/>
      <c r="LY2317" s="37"/>
      <c r="LZ2317" s="38"/>
      <c r="MA2317" s="37"/>
      <c r="MB2317" s="38"/>
      <c r="MC2317" s="37"/>
      <c r="MD2317" s="38"/>
      <c r="ME2317" s="37"/>
      <c r="MF2317" s="38"/>
      <c r="MG2317" s="37"/>
      <c r="MH2317" s="38"/>
      <c r="MI2317" s="37"/>
      <c r="MJ2317" s="38"/>
      <c r="MK2317" s="37"/>
      <c r="ML2317" s="38"/>
      <c r="MM2317" s="37"/>
      <c r="MN2317" s="38"/>
      <c r="MO2317" s="37"/>
      <c r="MP2317" s="38"/>
      <c r="MQ2317" s="37"/>
      <c r="MR2317" s="38"/>
      <c r="MS2317" s="37"/>
      <c r="MT2317" s="38"/>
      <c r="MU2317" s="37"/>
      <c r="MV2317" s="38"/>
      <c r="MW2317" s="37"/>
      <c r="MX2317" s="38"/>
      <c r="MY2317" s="37"/>
      <c r="MZ2317" s="38"/>
      <c r="NA2317" s="37"/>
      <c r="NB2317" s="38"/>
      <c r="NC2317" s="37"/>
      <c r="ND2317" s="38"/>
      <c r="NE2317" s="37"/>
      <c r="NF2317" s="38"/>
      <c r="NG2317" s="37"/>
      <c r="NH2317" s="38"/>
      <c r="NI2317" s="37"/>
      <c r="NJ2317" s="38"/>
      <c r="NK2317" s="37"/>
      <c r="NL2317" s="38"/>
      <c r="NM2317" s="37"/>
      <c r="NN2317" s="38"/>
      <c r="NO2317" s="37"/>
      <c r="NP2317" s="38"/>
      <c r="NQ2317" s="37"/>
      <c r="NR2317" s="38"/>
      <c r="NS2317" s="37"/>
      <c r="NT2317" s="38"/>
      <c r="NU2317" s="37"/>
      <c r="NV2317" s="38"/>
      <c r="NW2317" s="37"/>
      <c r="NX2317" s="38"/>
      <c r="NY2317" s="37"/>
      <c r="NZ2317" s="38"/>
      <c r="OA2317" s="37"/>
      <c r="OB2317" s="38"/>
      <c r="OC2317" s="37"/>
      <c r="OD2317" s="38"/>
      <c r="OE2317" s="37"/>
      <c r="OF2317" s="38"/>
      <c r="OG2317" s="37"/>
      <c r="OH2317" s="38"/>
      <c r="OI2317" s="37"/>
      <c r="OJ2317" s="38"/>
      <c r="OK2317" s="37"/>
      <c r="OL2317" s="38"/>
      <c r="OM2317" s="37"/>
      <c r="ON2317" s="38"/>
      <c r="OO2317" s="37"/>
      <c r="OP2317" s="38"/>
      <c r="OQ2317" s="37"/>
      <c r="OR2317" s="38"/>
      <c r="OS2317" s="37"/>
      <c r="OT2317" s="38"/>
      <c r="OU2317" s="37"/>
      <c r="OV2317" s="38"/>
      <c r="OW2317" s="37"/>
      <c r="OX2317" s="38"/>
      <c r="OY2317" s="37"/>
      <c r="OZ2317" s="38"/>
      <c r="PA2317" s="37"/>
      <c r="PB2317" s="38"/>
      <c r="PC2317" s="37"/>
      <c r="PD2317" s="38"/>
      <c r="PE2317" s="37"/>
      <c r="PF2317" s="38"/>
      <c r="PG2317" s="37"/>
      <c r="PH2317" s="38"/>
      <c r="PI2317" s="37"/>
      <c r="PJ2317" s="38"/>
      <c r="PK2317" s="37"/>
      <c r="PL2317" s="38"/>
      <c r="PM2317" s="37"/>
      <c r="PN2317" s="38"/>
      <c r="PO2317" s="37"/>
      <c r="PP2317" s="38"/>
      <c r="PQ2317" s="37"/>
      <c r="PR2317" s="38"/>
      <c r="PS2317" s="37"/>
      <c r="PT2317" s="38"/>
      <c r="PU2317" s="37"/>
      <c r="PV2317" s="38"/>
      <c r="PW2317" s="37"/>
      <c r="PX2317" s="38"/>
      <c r="PY2317" s="37"/>
      <c r="PZ2317" s="38"/>
      <c r="QA2317" s="37"/>
      <c r="QB2317" s="38"/>
      <c r="QC2317" s="37"/>
      <c r="QD2317" s="38"/>
      <c r="QE2317" s="37"/>
      <c r="QF2317" s="38"/>
      <c r="QG2317" s="37"/>
      <c r="QH2317" s="38"/>
      <c r="QI2317" s="37"/>
      <c r="QJ2317" s="38"/>
      <c r="QK2317" s="37"/>
      <c r="QL2317" s="38"/>
      <c r="QM2317" s="37"/>
      <c r="QN2317" s="38"/>
      <c r="QO2317" s="37"/>
      <c r="QP2317" s="38"/>
      <c r="QQ2317" s="37"/>
      <c r="QR2317" s="38"/>
      <c r="QS2317" s="37"/>
      <c r="QT2317" s="38"/>
      <c r="QU2317" s="37"/>
      <c r="QV2317" s="38"/>
      <c r="QW2317" s="37"/>
      <c r="QX2317" s="38"/>
      <c r="QY2317" s="37"/>
      <c r="QZ2317" s="38"/>
      <c r="RA2317" s="37"/>
      <c r="RB2317" s="38"/>
      <c r="RC2317" s="37"/>
      <c r="RD2317" s="38"/>
      <c r="RE2317" s="37"/>
      <c r="RF2317" s="38"/>
      <c r="RG2317" s="37"/>
      <c r="RH2317" s="38"/>
      <c r="RI2317" s="37"/>
      <c r="RJ2317" s="38"/>
      <c r="RK2317" s="37"/>
      <c r="RL2317" s="38"/>
      <c r="RM2317" s="37"/>
      <c r="RN2317" s="38"/>
      <c r="RO2317" s="37"/>
      <c r="RP2317" s="38"/>
      <c r="RQ2317" s="37"/>
      <c r="RR2317" s="38"/>
      <c r="RS2317" s="37"/>
      <c r="RT2317" s="38"/>
      <c r="RU2317" s="37"/>
      <c r="RV2317" s="38"/>
      <c r="RW2317" s="37"/>
      <c r="RX2317" s="38"/>
      <c r="RY2317" s="37"/>
      <c r="RZ2317" s="38"/>
      <c r="SA2317" s="37"/>
      <c r="SB2317" s="38"/>
      <c r="SC2317" s="37"/>
      <c r="SD2317" s="38"/>
      <c r="SE2317" s="37"/>
      <c r="SF2317" s="38"/>
      <c r="SG2317" s="37"/>
      <c r="SH2317" s="38"/>
      <c r="SI2317" s="37"/>
      <c r="SJ2317" s="38"/>
      <c r="SK2317" s="37"/>
      <c r="SL2317" s="38"/>
      <c r="SM2317" s="37"/>
      <c r="SN2317" s="38"/>
      <c r="SO2317" s="37"/>
      <c r="SP2317" s="38"/>
      <c r="SQ2317" s="37"/>
      <c r="SR2317" s="38"/>
      <c r="SS2317" s="37"/>
      <c r="ST2317" s="38"/>
      <c r="SU2317" s="37"/>
      <c r="SV2317" s="38"/>
      <c r="SW2317" s="37"/>
      <c r="SX2317" s="38"/>
      <c r="SY2317" s="37"/>
      <c r="SZ2317" s="38"/>
      <c r="TA2317" s="37"/>
      <c r="TB2317" s="38"/>
      <c r="TC2317" s="37"/>
      <c r="TD2317" s="38"/>
      <c r="TE2317" s="37"/>
      <c r="TF2317" s="38"/>
      <c r="TG2317" s="37"/>
      <c r="TH2317" s="38"/>
      <c r="TI2317" s="37"/>
      <c r="TJ2317" s="38"/>
      <c r="TK2317" s="37"/>
      <c r="TL2317" s="38"/>
      <c r="TM2317" s="37"/>
      <c r="TN2317" s="38"/>
      <c r="TO2317" s="37"/>
      <c r="TP2317" s="38"/>
      <c r="TQ2317" s="37"/>
      <c r="TR2317" s="38"/>
      <c r="TS2317" s="37"/>
      <c r="TT2317" s="38"/>
      <c r="TU2317" s="37"/>
      <c r="TV2317" s="38"/>
      <c r="TW2317" s="37"/>
      <c r="TX2317" s="38"/>
      <c r="TY2317" s="37"/>
      <c r="TZ2317" s="38"/>
      <c r="UA2317" s="37"/>
      <c r="UB2317" s="38"/>
      <c r="UC2317" s="37"/>
      <c r="UD2317" s="38"/>
      <c r="UE2317" s="37"/>
      <c r="UF2317" s="38"/>
      <c r="UG2317" s="37"/>
      <c r="UH2317" s="38"/>
      <c r="UI2317" s="37"/>
      <c r="UJ2317" s="38"/>
      <c r="UK2317" s="37"/>
      <c r="UL2317" s="38"/>
      <c r="UM2317" s="37"/>
      <c r="UN2317" s="38"/>
      <c r="UO2317" s="37"/>
      <c r="UP2317" s="38"/>
      <c r="UQ2317" s="37"/>
      <c r="UR2317" s="38"/>
      <c r="US2317" s="37"/>
      <c r="UT2317" s="38"/>
      <c r="UU2317" s="37"/>
      <c r="UV2317" s="38"/>
      <c r="UW2317" s="37"/>
      <c r="UX2317" s="38"/>
      <c r="UY2317" s="37"/>
      <c r="UZ2317" s="38"/>
      <c r="VA2317" s="37"/>
      <c r="VB2317" s="38"/>
      <c r="VC2317" s="37"/>
      <c r="VD2317" s="38"/>
      <c r="VE2317" s="37"/>
      <c r="VF2317" s="38"/>
      <c r="VG2317" s="37"/>
      <c r="VH2317" s="38"/>
      <c r="VI2317" s="37"/>
      <c r="VJ2317" s="38"/>
      <c r="VK2317" s="37"/>
      <c r="VL2317" s="38"/>
      <c r="VM2317" s="37"/>
      <c r="VN2317" s="38"/>
      <c r="VO2317" s="37"/>
      <c r="VP2317" s="38"/>
      <c r="VQ2317" s="37"/>
      <c r="VR2317" s="38"/>
      <c r="VS2317" s="37"/>
      <c r="VT2317" s="38"/>
      <c r="VU2317" s="37"/>
      <c r="VV2317" s="38"/>
      <c r="VW2317" s="37"/>
      <c r="VX2317" s="38"/>
      <c r="VY2317" s="37"/>
      <c r="VZ2317" s="38"/>
      <c r="WA2317" s="37"/>
      <c r="WB2317" s="38"/>
      <c r="WC2317" s="37"/>
      <c r="WD2317" s="38"/>
      <c r="WE2317" s="37"/>
      <c r="WF2317" s="38"/>
      <c r="WG2317" s="37"/>
      <c r="WH2317" s="38"/>
      <c r="WI2317" s="37"/>
      <c r="WJ2317" s="38"/>
      <c r="WK2317" s="37"/>
      <c r="WL2317" s="38"/>
      <c r="WM2317" s="37"/>
      <c r="WN2317" s="38"/>
      <c r="WO2317" s="37"/>
      <c r="WP2317" s="38"/>
      <c r="WQ2317" s="37"/>
      <c r="WR2317" s="38"/>
      <c r="WS2317" s="37"/>
      <c r="WT2317" s="38"/>
      <c r="WU2317" s="37"/>
      <c r="WV2317" s="38"/>
      <c r="WW2317" s="37"/>
      <c r="WX2317" s="38"/>
      <c r="WY2317" s="37"/>
      <c r="WZ2317" s="38"/>
      <c r="XA2317" s="37"/>
      <c r="XB2317" s="38"/>
      <c r="XC2317" s="37"/>
      <c r="XD2317" s="38"/>
      <c r="XE2317" s="37"/>
      <c r="XF2317" s="38"/>
      <c r="XG2317" s="37"/>
      <c r="XH2317" s="38"/>
      <c r="XI2317" s="37"/>
      <c r="XJ2317" s="38"/>
      <c r="XK2317" s="37"/>
      <c r="XL2317" s="38"/>
      <c r="XM2317" s="37"/>
      <c r="XN2317" s="38"/>
      <c r="XO2317" s="37"/>
      <c r="XP2317" s="38"/>
      <c r="XQ2317" s="37"/>
      <c r="XR2317" s="38"/>
      <c r="XS2317" s="37"/>
      <c r="XT2317" s="38"/>
      <c r="XU2317" s="37"/>
      <c r="XV2317" s="38"/>
      <c r="XW2317" s="37"/>
      <c r="XX2317" s="38"/>
      <c r="XY2317" s="37"/>
      <c r="XZ2317" s="38"/>
      <c r="YA2317" s="37"/>
      <c r="YB2317" s="38"/>
      <c r="YC2317" s="37"/>
      <c r="YD2317" s="38"/>
      <c r="YE2317" s="37"/>
      <c r="YF2317" s="38"/>
      <c r="YG2317" s="37"/>
      <c r="YH2317" s="38"/>
      <c r="YI2317" s="37"/>
      <c r="YJ2317" s="38"/>
      <c r="YK2317" s="37"/>
      <c r="YL2317" s="38"/>
      <c r="YM2317" s="37"/>
      <c r="YN2317" s="38"/>
      <c r="YO2317" s="37"/>
      <c r="YP2317" s="38"/>
      <c r="YQ2317" s="37"/>
      <c r="YR2317" s="38"/>
      <c r="YS2317" s="37"/>
      <c r="YT2317" s="38"/>
      <c r="YU2317" s="37"/>
      <c r="YV2317" s="38"/>
      <c r="YW2317" s="37"/>
      <c r="YX2317" s="38"/>
      <c r="YY2317" s="37"/>
      <c r="YZ2317" s="38"/>
      <c r="ZA2317" s="37"/>
      <c r="ZB2317" s="38"/>
      <c r="ZC2317" s="37"/>
      <c r="ZD2317" s="38"/>
      <c r="ZE2317" s="37"/>
      <c r="ZF2317" s="38"/>
      <c r="ZG2317" s="37"/>
      <c r="ZH2317" s="38"/>
      <c r="ZI2317" s="37"/>
      <c r="ZJ2317" s="38"/>
      <c r="ZK2317" s="37"/>
      <c r="ZL2317" s="38"/>
      <c r="ZM2317" s="37"/>
      <c r="ZN2317" s="38"/>
      <c r="ZO2317" s="37"/>
      <c r="ZP2317" s="38"/>
      <c r="ZQ2317" s="37"/>
      <c r="ZR2317" s="38"/>
      <c r="ZS2317" s="37"/>
      <c r="ZT2317" s="38"/>
      <c r="ZU2317" s="37"/>
      <c r="ZV2317" s="38"/>
      <c r="ZW2317" s="37"/>
      <c r="ZX2317" s="38"/>
      <c r="ZY2317" s="37"/>
      <c r="ZZ2317" s="38"/>
      <c r="AAA2317" s="37"/>
      <c r="AAB2317" s="38"/>
      <c r="AAC2317" s="37"/>
      <c r="AAD2317" s="38"/>
      <c r="AAE2317" s="37"/>
      <c r="AAF2317" s="38"/>
      <c r="AAG2317" s="37"/>
      <c r="AAH2317" s="38"/>
      <c r="AAI2317" s="37"/>
      <c r="AAJ2317" s="38"/>
      <c r="AAK2317" s="37"/>
      <c r="AAL2317" s="38"/>
      <c r="AAM2317" s="37"/>
      <c r="AAN2317" s="38"/>
      <c r="AAO2317" s="37"/>
      <c r="AAP2317" s="38"/>
      <c r="AAQ2317" s="37"/>
      <c r="AAR2317" s="38"/>
      <c r="AAS2317" s="37"/>
      <c r="AAT2317" s="38"/>
      <c r="AAU2317" s="37"/>
      <c r="AAV2317" s="38"/>
      <c r="AAW2317" s="37"/>
      <c r="AAX2317" s="38"/>
      <c r="AAY2317" s="37"/>
      <c r="AAZ2317" s="38"/>
      <c r="ABA2317" s="37"/>
      <c r="ABB2317" s="38"/>
      <c r="ABC2317" s="37"/>
      <c r="ABD2317" s="38"/>
      <c r="ABE2317" s="37"/>
      <c r="ABF2317" s="38"/>
      <c r="ABG2317" s="37"/>
      <c r="ABH2317" s="38"/>
      <c r="ABI2317" s="37"/>
      <c r="ABJ2317" s="38"/>
      <c r="ABK2317" s="37"/>
      <c r="ABL2317" s="38"/>
      <c r="ABM2317" s="37"/>
      <c r="ABN2317" s="38"/>
      <c r="ABO2317" s="37"/>
      <c r="ABP2317" s="38"/>
      <c r="ABQ2317" s="37"/>
      <c r="ABR2317" s="38"/>
      <c r="ABS2317" s="37"/>
      <c r="ABT2317" s="38"/>
      <c r="ABU2317" s="37"/>
      <c r="ABV2317" s="38"/>
      <c r="ABW2317" s="37"/>
      <c r="ABX2317" s="38"/>
      <c r="ABY2317" s="37"/>
      <c r="ABZ2317" s="38"/>
      <c r="ACA2317" s="37"/>
      <c r="ACB2317" s="38"/>
      <c r="ACC2317" s="37"/>
      <c r="ACD2317" s="38"/>
      <c r="ACE2317" s="37"/>
      <c r="ACF2317" s="38"/>
      <c r="ACG2317" s="37"/>
      <c r="ACH2317" s="38"/>
      <c r="ACI2317" s="37"/>
      <c r="ACJ2317" s="38"/>
      <c r="ACK2317" s="37"/>
      <c r="ACL2317" s="38"/>
      <c r="ACM2317" s="37"/>
      <c r="ACN2317" s="38"/>
      <c r="ACO2317" s="37"/>
      <c r="ACP2317" s="38"/>
      <c r="ACQ2317" s="37"/>
      <c r="ACR2317" s="38"/>
      <c r="ACS2317" s="37"/>
      <c r="ACT2317" s="38"/>
      <c r="ACU2317" s="37"/>
      <c r="ACV2317" s="38"/>
      <c r="ACW2317" s="37"/>
      <c r="ACX2317" s="38"/>
      <c r="ACY2317" s="37"/>
      <c r="ACZ2317" s="38"/>
      <c r="ADA2317" s="37"/>
      <c r="ADB2317" s="38"/>
      <c r="ADC2317" s="37"/>
      <c r="ADD2317" s="38"/>
      <c r="ADE2317" s="37"/>
      <c r="ADF2317" s="38"/>
      <c r="ADG2317" s="37"/>
      <c r="ADH2317" s="38"/>
      <c r="ADI2317" s="37"/>
      <c r="ADJ2317" s="38"/>
      <c r="ADK2317" s="37"/>
      <c r="ADL2317" s="38"/>
      <c r="ADM2317" s="37"/>
      <c r="ADN2317" s="38"/>
      <c r="ADO2317" s="37"/>
      <c r="ADP2317" s="38"/>
      <c r="ADQ2317" s="37"/>
      <c r="ADR2317" s="38"/>
      <c r="ADS2317" s="37"/>
      <c r="ADT2317" s="38"/>
      <c r="ADU2317" s="37"/>
      <c r="ADV2317" s="38"/>
      <c r="ADW2317" s="37"/>
      <c r="ADX2317" s="38"/>
      <c r="ADY2317" s="37"/>
      <c r="ADZ2317" s="38"/>
      <c r="AEA2317" s="37"/>
      <c r="AEB2317" s="38"/>
      <c r="AEC2317" s="37"/>
      <c r="AED2317" s="38"/>
      <c r="AEE2317" s="37"/>
      <c r="AEF2317" s="38"/>
      <c r="AEG2317" s="37"/>
      <c r="AEH2317" s="38"/>
      <c r="AEI2317" s="37"/>
      <c r="AEJ2317" s="38"/>
      <c r="AEK2317" s="37"/>
      <c r="AEL2317" s="38"/>
      <c r="AEM2317" s="37"/>
      <c r="AEN2317" s="38"/>
      <c r="AEO2317" s="37"/>
      <c r="AEP2317" s="38"/>
      <c r="AEQ2317" s="37"/>
      <c r="AER2317" s="38"/>
      <c r="AES2317" s="37"/>
      <c r="AET2317" s="38"/>
      <c r="AEU2317" s="37"/>
      <c r="AEV2317" s="38"/>
      <c r="AEW2317" s="37"/>
      <c r="AEX2317" s="38"/>
      <c r="AEY2317" s="37"/>
      <c r="AEZ2317" s="38"/>
      <c r="AFA2317" s="37"/>
      <c r="AFB2317" s="38"/>
      <c r="AFC2317" s="37"/>
      <c r="AFD2317" s="38"/>
      <c r="AFE2317" s="37"/>
      <c r="AFF2317" s="38"/>
      <c r="AFG2317" s="37"/>
      <c r="AFH2317" s="38"/>
      <c r="AFI2317" s="37"/>
      <c r="AFJ2317" s="38"/>
      <c r="AFK2317" s="37"/>
      <c r="AFL2317" s="38"/>
      <c r="AFM2317" s="37"/>
      <c r="AFN2317" s="38"/>
      <c r="AFO2317" s="37"/>
      <c r="AFP2317" s="38"/>
      <c r="AFQ2317" s="37"/>
      <c r="AFR2317" s="38"/>
      <c r="AFS2317" s="37"/>
      <c r="AFT2317" s="38"/>
      <c r="AFU2317" s="37"/>
      <c r="AFV2317" s="38"/>
      <c r="AFW2317" s="37"/>
      <c r="AFX2317" s="38"/>
      <c r="AFY2317" s="37"/>
      <c r="AFZ2317" s="38"/>
      <c r="AGA2317" s="37"/>
      <c r="AGB2317" s="38"/>
      <c r="AGC2317" s="37"/>
      <c r="AGD2317" s="38"/>
      <c r="AGE2317" s="37"/>
      <c r="AGF2317" s="38"/>
      <c r="AGG2317" s="37"/>
      <c r="AGH2317" s="38"/>
      <c r="AGI2317" s="37"/>
      <c r="AGJ2317" s="38"/>
      <c r="AGK2317" s="37"/>
      <c r="AGL2317" s="38"/>
      <c r="AGM2317" s="37"/>
      <c r="AGN2317" s="38"/>
      <c r="AGO2317" s="37"/>
      <c r="AGP2317" s="38"/>
      <c r="AGQ2317" s="37"/>
      <c r="AGR2317" s="38"/>
      <c r="AGS2317" s="37"/>
      <c r="AGT2317" s="38"/>
      <c r="AGU2317" s="37"/>
      <c r="AGV2317" s="38"/>
      <c r="AGW2317" s="37"/>
      <c r="AGX2317" s="38"/>
      <c r="AGY2317" s="37"/>
      <c r="AGZ2317" s="38"/>
      <c r="AHA2317" s="37"/>
      <c r="AHB2317" s="38"/>
      <c r="AHC2317" s="37"/>
      <c r="AHD2317" s="38"/>
      <c r="AHE2317" s="37"/>
      <c r="AHF2317" s="38"/>
      <c r="AHG2317" s="37"/>
      <c r="AHH2317" s="38"/>
      <c r="AHI2317" s="37"/>
      <c r="AHJ2317" s="38"/>
      <c r="AHK2317" s="37"/>
      <c r="AHL2317" s="38"/>
      <c r="AHM2317" s="37"/>
      <c r="AHN2317" s="38"/>
      <c r="AHO2317" s="37"/>
      <c r="AHP2317" s="38"/>
      <c r="AHQ2317" s="37"/>
      <c r="AHR2317" s="38"/>
      <c r="AHS2317" s="37"/>
      <c r="AHT2317" s="38"/>
      <c r="AHU2317" s="37"/>
      <c r="AHV2317" s="38"/>
      <c r="AHW2317" s="37"/>
      <c r="AHX2317" s="38"/>
      <c r="AHY2317" s="37"/>
      <c r="AHZ2317" s="38"/>
      <c r="AIA2317" s="37"/>
      <c r="AIB2317" s="38"/>
      <c r="AIC2317" s="37"/>
      <c r="AID2317" s="38"/>
      <c r="AIE2317" s="37"/>
      <c r="AIF2317" s="38"/>
      <c r="AIG2317" s="37"/>
      <c r="AIH2317" s="38"/>
      <c r="AII2317" s="37"/>
      <c r="AIJ2317" s="38"/>
      <c r="AIK2317" s="37"/>
      <c r="AIL2317" s="38"/>
      <c r="AIM2317" s="37"/>
      <c r="AIN2317" s="38"/>
      <c r="AIO2317" s="37"/>
      <c r="AIP2317" s="38"/>
      <c r="AIQ2317" s="37"/>
      <c r="AIR2317" s="38"/>
      <c r="AIS2317" s="37"/>
      <c r="AIT2317" s="38"/>
      <c r="AIU2317" s="37"/>
      <c r="AIV2317" s="38"/>
      <c r="AIW2317" s="37"/>
      <c r="AIX2317" s="38"/>
      <c r="AIY2317" s="37"/>
      <c r="AIZ2317" s="38"/>
      <c r="AJA2317" s="37"/>
      <c r="AJB2317" s="38"/>
      <c r="AJC2317" s="37"/>
      <c r="AJD2317" s="38"/>
      <c r="AJE2317" s="37"/>
      <c r="AJF2317" s="38"/>
      <c r="AJG2317" s="37"/>
      <c r="AJH2317" s="38"/>
      <c r="AJI2317" s="37"/>
      <c r="AJJ2317" s="38"/>
      <c r="AJK2317" s="37"/>
      <c r="AJL2317" s="38"/>
      <c r="AJM2317" s="37"/>
      <c r="AJN2317" s="38"/>
      <c r="AJO2317" s="37"/>
      <c r="AJP2317" s="38"/>
      <c r="AJQ2317" s="37"/>
      <c r="AJR2317" s="38"/>
      <c r="AJS2317" s="37"/>
      <c r="AJT2317" s="38"/>
      <c r="AJU2317" s="37"/>
      <c r="AJV2317" s="38"/>
      <c r="AJW2317" s="37"/>
      <c r="AJX2317" s="38"/>
      <c r="AJY2317" s="37"/>
      <c r="AJZ2317" s="38"/>
      <c r="AKA2317" s="37"/>
      <c r="AKB2317" s="38"/>
      <c r="AKC2317" s="37"/>
      <c r="AKD2317" s="38"/>
      <c r="AKE2317" s="37"/>
      <c r="AKF2317" s="38"/>
      <c r="AKG2317" s="37"/>
      <c r="AKH2317" s="38"/>
      <c r="AKI2317" s="37"/>
      <c r="AKJ2317" s="38"/>
      <c r="AKK2317" s="37"/>
      <c r="AKL2317" s="38"/>
      <c r="AKM2317" s="37"/>
      <c r="AKN2317" s="38"/>
      <c r="AKO2317" s="37"/>
      <c r="AKP2317" s="38"/>
      <c r="AKQ2317" s="37"/>
      <c r="AKR2317" s="38"/>
      <c r="AKS2317" s="37"/>
      <c r="AKT2317" s="38"/>
      <c r="AKU2317" s="37"/>
      <c r="AKV2317" s="38"/>
      <c r="AKW2317" s="37"/>
      <c r="AKX2317" s="38"/>
      <c r="AKY2317" s="37"/>
      <c r="AKZ2317" s="38"/>
      <c r="ALA2317" s="37"/>
      <c r="ALB2317" s="38"/>
      <c r="ALC2317" s="37"/>
      <c r="ALD2317" s="38"/>
      <c r="ALE2317" s="37"/>
      <c r="ALF2317" s="38"/>
      <c r="ALG2317" s="37"/>
      <c r="ALH2317" s="38"/>
      <c r="ALI2317" s="37"/>
      <c r="ALJ2317" s="38"/>
      <c r="ALK2317" s="37"/>
      <c r="ALL2317" s="38"/>
      <c r="ALM2317" s="37"/>
      <c r="ALN2317" s="38"/>
      <c r="ALO2317" s="37"/>
      <c r="ALP2317" s="38"/>
      <c r="ALQ2317" s="37"/>
      <c r="ALR2317" s="38"/>
      <c r="ALS2317" s="37"/>
      <c r="ALT2317" s="38"/>
      <c r="ALU2317" s="37"/>
      <c r="ALV2317" s="38"/>
      <c r="ALW2317" s="37"/>
      <c r="ALX2317" s="38"/>
      <c r="ALY2317" s="37"/>
      <c r="ALZ2317" s="38"/>
      <c r="AMA2317" s="37"/>
      <c r="AMB2317" s="38"/>
      <c r="AMC2317" s="37"/>
      <c r="AMD2317" s="38"/>
      <c r="AME2317" s="37"/>
      <c r="AMF2317" s="38"/>
      <c r="AMG2317" s="37"/>
      <c r="AMH2317" s="38"/>
      <c r="AMI2317" s="37"/>
      <c r="AMJ2317" s="38"/>
      <c r="AMK2317" s="37"/>
      <c r="AML2317" s="38"/>
      <c r="AMM2317" s="37"/>
      <c r="AMN2317" s="38"/>
      <c r="AMO2317" s="37"/>
      <c r="AMP2317" s="38"/>
      <c r="AMQ2317" s="37"/>
      <c r="AMR2317" s="38"/>
      <c r="AMS2317" s="37"/>
      <c r="AMT2317" s="38"/>
      <c r="AMU2317" s="37"/>
      <c r="AMV2317" s="38"/>
      <c r="AMW2317" s="37"/>
      <c r="AMX2317" s="38"/>
      <c r="AMY2317" s="37"/>
      <c r="AMZ2317" s="38"/>
      <c r="ANA2317" s="37"/>
      <c r="ANB2317" s="38"/>
      <c r="ANC2317" s="37"/>
      <c r="AND2317" s="38"/>
      <c r="ANE2317" s="37"/>
      <c r="ANF2317" s="38"/>
      <c r="ANG2317" s="37"/>
      <c r="ANH2317" s="38"/>
      <c r="ANI2317" s="37"/>
      <c r="ANJ2317" s="38"/>
      <c r="ANK2317" s="37"/>
      <c r="ANL2317" s="38"/>
      <c r="ANM2317" s="37"/>
      <c r="ANN2317" s="38"/>
      <c r="ANO2317" s="37"/>
      <c r="ANP2317" s="38"/>
      <c r="ANQ2317" s="37"/>
      <c r="ANR2317" s="38"/>
      <c r="ANS2317" s="37"/>
      <c r="ANT2317" s="38"/>
      <c r="ANU2317" s="37"/>
      <c r="ANV2317" s="38"/>
      <c r="ANW2317" s="37"/>
      <c r="ANX2317" s="38"/>
      <c r="ANY2317" s="37"/>
      <c r="ANZ2317" s="38"/>
      <c r="AOA2317" s="37"/>
      <c r="AOB2317" s="38"/>
      <c r="AOC2317" s="37"/>
      <c r="AOD2317" s="38"/>
      <c r="AOE2317" s="37"/>
      <c r="AOF2317" s="38"/>
      <c r="AOG2317" s="37"/>
      <c r="AOH2317" s="38"/>
      <c r="AOI2317" s="37"/>
      <c r="AOJ2317" s="38"/>
      <c r="AOK2317" s="37"/>
      <c r="AOL2317" s="38"/>
      <c r="AOM2317" s="37"/>
      <c r="AON2317" s="38"/>
      <c r="AOO2317" s="37"/>
      <c r="AOP2317" s="38"/>
      <c r="AOQ2317" s="37"/>
      <c r="AOR2317" s="38"/>
      <c r="AOS2317" s="37"/>
      <c r="AOT2317" s="38"/>
      <c r="AOU2317" s="37"/>
      <c r="AOV2317" s="38"/>
      <c r="AOW2317" s="37"/>
      <c r="AOX2317" s="38"/>
      <c r="AOY2317" s="37"/>
      <c r="AOZ2317" s="38"/>
      <c r="APA2317" s="37"/>
      <c r="APB2317" s="38"/>
      <c r="APC2317" s="37"/>
      <c r="APD2317" s="38"/>
      <c r="APE2317" s="37"/>
      <c r="APF2317" s="38"/>
      <c r="APG2317" s="37"/>
      <c r="APH2317" s="38"/>
      <c r="API2317" s="37"/>
      <c r="APJ2317" s="38"/>
      <c r="APK2317" s="37"/>
      <c r="APL2317" s="38"/>
      <c r="APM2317" s="37"/>
      <c r="APN2317" s="38"/>
      <c r="APO2317" s="37"/>
      <c r="APP2317" s="38"/>
      <c r="APQ2317" s="37"/>
      <c r="APR2317" s="38"/>
      <c r="APS2317" s="37"/>
      <c r="APT2317" s="38"/>
      <c r="APU2317" s="37"/>
      <c r="APV2317" s="38"/>
      <c r="APW2317" s="37"/>
      <c r="APX2317" s="38"/>
      <c r="APY2317" s="37"/>
      <c r="APZ2317" s="38"/>
      <c r="AQA2317" s="37"/>
      <c r="AQB2317" s="38"/>
      <c r="AQC2317" s="37"/>
      <c r="AQD2317" s="38"/>
      <c r="AQE2317" s="37"/>
      <c r="AQF2317" s="38"/>
      <c r="AQG2317" s="37"/>
      <c r="AQH2317" s="38"/>
      <c r="AQI2317" s="37"/>
      <c r="AQJ2317" s="38"/>
      <c r="AQK2317" s="37"/>
      <c r="AQL2317" s="38"/>
      <c r="AQM2317" s="37"/>
      <c r="AQN2317" s="38"/>
      <c r="AQO2317" s="37"/>
      <c r="AQP2317" s="38"/>
      <c r="AQQ2317" s="37"/>
      <c r="AQR2317" s="38"/>
      <c r="AQS2317" s="37"/>
      <c r="AQT2317" s="38"/>
      <c r="AQU2317" s="37"/>
      <c r="AQV2317" s="38"/>
      <c r="AQW2317" s="37"/>
      <c r="AQX2317" s="38"/>
      <c r="AQY2317" s="37"/>
      <c r="AQZ2317" s="38"/>
      <c r="ARA2317" s="37"/>
      <c r="ARB2317" s="38"/>
      <c r="ARC2317" s="37"/>
      <c r="ARD2317" s="38"/>
      <c r="ARE2317" s="37"/>
      <c r="ARF2317" s="38"/>
      <c r="ARG2317" s="37"/>
      <c r="ARH2317" s="38"/>
      <c r="ARI2317" s="37"/>
      <c r="ARJ2317" s="38"/>
      <c r="ARK2317" s="37"/>
      <c r="ARL2317" s="38"/>
      <c r="ARM2317" s="37"/>
      <c r="ARN2317" s="38"/>
      <c r="ARO2317" s="37"/>
      <c r="ARP2317" s="38"/>
      <c r="ARQ2317" s="37"/>
      <c r="ARR2317" s="38"/>
      <c r="ARS2317" s="37"/>
      <c r="ART2317" s="38"/>
      <c r="ARU2317" s="37"/>
      <c r="ARV2317" s="38"/>
      <c r="ARW2317" s="37"/>
      <c r="ARX2317" s="38"/>
      <c r="ARY2317" s="37"/>
      <c r="ARZ2317" s="38"/>
      <c r="ASA2317" s="37"/>
      <c r="ASB2317" s="38"/>
      <c r="ASC2317" s="37"/>
      <c r="ASD2317" s="38"/>
      <c r="ASE2317" s="37"/>
      <c r="ASF2317" s="38"/>
      <c r="ASG2317" s="37"/>
      <c r="ASH2317" s="38"/>
      <c r="ASI2317" s="37"/>
      <c r="ASJ2317" s="38"/>
      <c r="ASK2317" s="37"/>
      <c r="ASL2317" s="38"/>
      <c r="ASM2317" s="37"/>
      <c r="ASN2317" s="38"/>
      <c r="ASO2317" s="37"/>
      <c r="ASP2317" s="38"/>
      <c r="ASQ2317" s="37"/>
      <c r="ASR2317" s="38"/>
      <c r="ASS2317" s="37"/>
      <c r="AST2317" s="38"/>
      <c r="ASU2317" s="37"/>
      <c r="ASV2317" s="38"/>
      <c r="ASW2317" s="37"/>
      <c r="ASX2317" s="38"/>
      <c r="ASY2317" s="37"/>
      <c r="ASZ2317" s="38"/>
      <c r="ATA2317" s="37"/>
      <c r="ATB2317" s="38"/>
      <c r="ATC2317" s="37"/>
      <c r="ATD2317" s="38"/>
      <c r="ATE2317" s="37"/>
      <c r="ATF2317" s="38"/>
      <c r="ATG2317" s="37"/>
      <c r="ATH2317" s="38"/>
      <c r="ATI2317" s="37"/>
      <c r="ATJ2317" s="38"/>
      <c r="ATK2317" s="37"/>
      <c r="ATL2317" s="38"/>
      <c r="ATM2317" s="37"/>
      <c r="ATN2317" s="38"/>
      <c r="ATO2317" s="37"/>
      <c r="ATP2317" s="38"/>
      <c r="ATQ2317" s="37"/>
      <c r="ATR2317" s="38"/>
      <c r="ATS2317" s="37"/>
      <c r="ATT2317" s="38"/>
      <c r="ATU2317" s="37"/>
      <c r="ATV2317" s="38"/>
      <c r="ATW2317" s="37"/>
      <c r="ATX2317" s="38"/>
      <c r="ATY2317" s="37"/>
      <c r="ATZ2317" s="38"/>
      <c r="AUA2317" s="37"/>
      <c r="AUB2317" s="38"/>
      <c r="AUC2317" s="37"/>
      <c r="AUD2317" s="38"/>
      <c r="AUE2317" s="37"/>
      <c r="AUF2317" s="38"/>
      <c r="AUG2317" s="37"/>
      <c r="AUH2317" s="38"/>
      <c r="AUI2317" s="37"/>
      <c r="AUJ2317" s="38"/>
      <c r="AUK2317" s="37"/>
      <c r="AUL2317" s="38"/>
      <c r="AUM2317" s="37"/>
      <c r="AUN2317" s="38"/>
      <c r="AUO2317" s="37"/>
      <c r="AUP2317" s="38"/>
      <c r="AUQ2317" s="37"/>
      <c r="AUR2317" s="38"/>
      <c r="AUS2317" s="37"/>
      <c r="AUT2317" s="38"/>
      <c r="AUU2317" s="37"/>
      <c r="AUV2317" s="38"/>
      <c r="AUW2317" s="37"/>
      <c r="AUX2317" s="38"/>
      <c r="AUY2317" s="37"/>
      <c r="AUZ2317" s="38"/>
      <c r="AVA2317" s="37"/>
      <c r="AVB2317" s="38"/>
      <c r="AVC2317" s="37"/>
      <c r="AVD2317" s="38"/>
      <c r="AVE2317" s="37"/>
      <c r="AVF2317" s="38"/>
      <c r="AVG2317" s="37"/>
      <c r="AVH2317" s="38"/>
      <c r="AVI2317" s="37"/>
      <c r="AVJ2317" s="38"/>
      <c r="AVK2317" s="37"/>
      <c r="AVL2317" s="38"/>
      <c r="AVM2317" s="37"/>
      <c r="AVN2317" s="38"/>
      <c r="AVO2317" s="37"/>
      <c r="AVP2317" s="38"/>
      <c r="AVQ2317" s="37"/>
      <c r="AVR2317" s="38"/>
      <c r="AVS2317" s="37"/>
      <c r="AVT2317" s="38"/>
      <c r="AVU2317" s="37"/>
      <c r="AVV2317" s="38"/>
      <c r="AVW2317" s="37"/>
      <c r="AVX2317" s="38"/>
      <c r="AVY2317" s="37"/>
      <c r="AVZ2317" s="38"/>
      <c r="AWA2317" s="37"/>
      <c r="AWB2317" s="38"/>
      <c r="AWC2317" s="37"/>
      <c r="AWD2317" s="38"/>
      <c r="AWE2317" s="37"/>
      <c r="AWF2317" s="38"/>
      <c r="AWG2317" s="37"/>
      <c r="AWH2317" s="38"/>
      <c r="AWI2317" s="37"/>
      <c r="AWJ2317" s="38"/>
      <c r="AWK2317" s="37"/>
      <c r="AWL2317" s="38"/>
      <c r="AWM2317" s="37"/>
      <c r="AWN2317" s="38"/>
      <c r="AWO2317" s="37"/>
      <c r="AWP2317" s="38"/>
      <c r="AWQ2317" s="37"/>
      <c r="AWR2317" s="38"/>
      <c r="AWS2317" s="37"/>
      <c r="AWT2317" s="38"/>
      <c r="AWU2317" s="37"/>
      <c r="AWV2317" s="38"/>
      <c r="AWW2317" s="37"/>
      <c r="AWX2317" s="38"/>
      <c r="AWY2317" s="37"/>
      <c r="AWZ2317" s="38"/>
      <c r="AXA2317" s="37"/>
      <c r="AXB2317" s="38"/>
      <c r="AXC2317" s="37"/>
      <c r="AXD2317" s="38"/>
      <c r="AXE2317" s="37"/>
      <c r="AXF2317" s="38"/>
      <c r="AXG2317" s="37"/>
      <c r="AXH2317" s="38"/>
      <c r="AXI2317" s="37"/>
      <c r="AXJ2317" s="38"/>
      <c r="AXK2317" s="37"/>
      <c r="AXL2317" s="38"/>
      <c r="AXM2317" s="37"/>
      <c r="AXN2317" s="38"/>
      <c r="AXO2317" s="37"/>
      <c r="AXP2317" s="38"/>
      <c r="AXQ2317" s="37"/>
      <c r="AXR2317" s="38"/>
      <c r="AXS2317" s="37"/>
      <c r="AXT2317" s="38"/>
      <c r="AXU2317" s="37"/>
      <c r="AXV2317" s="38"/>
      <c r="AXW2317" s="37"/>
      <c r="AXX2317" s="38"/>
      <c r="AXY2317" s="37"/>
      <c r="AXZ2317" s="38"/>
      <c r="AYA2317" s="37"/>
      <c r="AYB2317" s="38"/>
      <c r="AYC2317" s="37"/>
      <c r="AYD2317" s="38"/>
      <c r="AYE2317" s="37"/>
      <c r="AYF2317" s="38"/>
      <c r="AYG2317" s="37"/>
      <c r="AYH2317" s="38"/>
      <c r="AYI2317" s="37"/>
      <c r="AYJ2317" s="38"/>
      <c r="AYK2317" s="37"/>
      <c r="AYL2317" s="38"/>
      <c r="AYM2317" s="37"/>
      <c r="AYN2317" s="38"/>
      <c r="AYO2317" s="37"/>
      <c r="AYP2317" s="38"/>
      <c r="AYQ2317" s="37"/>
      <c r="AYR2317" s="38"/>
      <c r="AYS2317" s="37"/>
      <c r="AYT2317" s="38"/>
      <c r="AYU2317" s="37"/>
      <c r="AYV2317" s="38"/>
      <c r="AYW2317" s="37"/>
      <c r="AYX2317" s="38"/>
      <c r="AYY2317" s="37"/>
      <c r="AYZ2317" s="38"/>
      <c r="AZA2317" s="37"/>
      <c r="AZB2317" s="38"/>
      <c r="AZC2317" s="37"/>
      <c r="AZD2317" s="38"/>
      <c r="AZE2317" s="37"/>
      <c r="AZF2317" s="38"/>
      <c r="AZG2317" s="37"/>
      <c r="AZH2317" s="38"/>
      <c r="AZI2317" s="37"/>
      <c r="AZJ2317" s="38"/>
      <c r="AZK2317" s="37"/>
      <c r="AZL2317" s="38"/>
      <c r="AZM2317" s="37"/>
      <c r="AZN2317" s="38"/>
      <c r="AZO2317" s="37"/>
      <c r="AZP2317" s="38"/>
      <c r="AZQ2317" s="37"/>
      <c r="AZR2317" s="38"/>
      <c r="AZS2317" s="37"/>
      <c r="AZT2317" s="38"/>
      <c r="AZU2317" s="37"/>
      <c r="AZV2317" s="38"/>
      <c r="AZW2317" s="37"/>
      <c r="AZX2317" s="38"/>
      <c r="AZY2317" s="37"/>
      <c r="AZZ2317" s="38"/>
      <c r="BAA2317" s="37"/>
      <c r="BAB2317" s="38"/>
      <c r="BAC2317" s="37"/>
      <c r="BAD2317" s="38"/>
      <c r="BAE2317" s="37"/>
      <c r="BAF2317" s="38"/>
      <c r="BAG2317" s="37"/>
      <c r="BAH2317" s="38"/>
      <c r="BAI2317" s="37"/>
      <c r="BAJ2317" s="38"/>
      <c r="BAK2317" s="37"/>
      <c r="BAL2317" s="38"/>
      <c r="BAM2317" s="37"/>
      <c r="BAN2317" s="38"/>
      <c r="BAO2317" s="37"/>
      <c r="BAP2317" s="38"/>
      <c r="BAQ2317" s="37"/>
      <c r="BAR2317" s="38"/>
      <c r="BAS2317" s="37"/>
      <c r="BAT2317" s="38"/>
      <c r="BAU2317" s="37"/>
      <c r="BAV2317" s="38"/>
      <c r="BAW2317" s="37"/>
      <c r="BAX2317" s="38"/>
      <c r="BAY2317" s="37"/>
      <c r="BAZ2317" s="38"/>
      <c r="BBA2317" s="37"/>
      <c r="BBB2317" s="38"/>
      <c r="BBC2317" s="37"/>
      <c r="BBD2317" s="38"/>
      <c r="BBE2317" s="37"/>
      <c r="BBF2317" s="38"/>
      <c r="BBG2317" s="37"/>
      <c r="BBH2317" s="38"/>
      <c r="BBI2317" s="37"/>
      <c r="BBJ2317" s="38"/>
      <c r="BBK2317" s="37"/>
      <c r="BBL2317" s="38"/>
      <c r="BBM2317" s="37"/>
      <c r="BBN2317" s="38"/>
      <c r="BBO2317" s="37"/>
      <c r="BBP2317" s="38"/>
      <c r="BBQ2317" s="37"/>
      <c r="BBR2317" s="38"/>
      <c r="BBS2317" s="37"/>
      <c r="BBT2317" s="38"/>
      <c r="BBU2317" s="37"/>
      <c r="BBV2317" s="38"/>
      <c r="BBW2317" s="37"/>
      <c r="BBX2317" s="38"/>
      <c r="BBY2317" s="37"/>
      <c r="BBZ2317" s="38"/>
      <c r="BCA2317" s="37"/>
      <c r="BCB2317" s="38"/>
      <c r="BCC2317" s="37"/>
      <c r="BCD2317" s="38"/>
      <c r="BCE2317" s="37"/>
      <c r="BCF2317" s="38"/>
      <c r="BCG2317" s="37"/>
      <c r="BCH2317" s="38"/>
      <c r="BCI2317" s="37"/>
      <c r="BCJ2317" s="38"/>
      <c r="BCK2317" s="37"/>
      <c r="BCL2317" s="38"/>
      <c r="BCM2317" s="37"/>
      <c r="BCN2317" s="38"/>
      <c r="BCO2317" s="37"/>
      <c r="BCP2317" s="38"/>
      <c r="BCQ2317" s="37"/>
      <c r="BCR2317" s="38"/>
      <c r="BCS2317" s="37"/>
      <c r="BCT2317" s="38"/>
      <c r="BCU2317" s="37"/>
      <c r="BCV2317" s="38"/>
      <c r="BCW2317" s="37"/>
      <c r="BCX2317" s="38"/>
      <c r="BCY2317" s="37"/>
      <c r="BCZ2317" s="38"/>
      <c r="BDA2317" s="37"/>
      <c r="BDB2317" s="38"/>
      <c r="BDC2317" s="37"/>
      <c r="BDD2317" s="38"/>
      <c r="BDE2317" s="37"/>
      <c r="BDF2317" s="38"/>
      <c r="BDG2317" s="37"/>
      <c r="BDH2317" s="38"/>
      <c r="BDI2317" s="37"/>
      <c r="BDJ2317" s="38"/>
      <c r="BDK2317" s="37"/>
      <c r="BDL2317" s="38"/>
      <c r="BDM2317" s="37"/>
      <c r="BDN2317" s="38"/>
      <c r="BDO2317" s="37"/>
      <c r="BDP2317" s="38"/>
      <c r="BDQ2317" s="37"/>
      <c r="BDR2317" s="38"/>
      <c r="BDS2317" s="37"/>
      <c r="BDT2317" s="38"/>
      <c r="BDU2317" s="37"/>
      <c r="BDV2317" s="38"/>
      <c r="BDW2317" s="37"/>
      <c r="BDX2317" s="38"/>
      <c r="BDY2317" s="37"/>
      <c r="BDZ2317" s="38"/>
      <c r="BEA2317" s="37"/>
      <c r="BEB2317" s="38"/>
      <c r="BEC2317" s="37"/>
      <c r="BED2317" s="38"/>
      <c r="BEE2317" s="37"/>
      <c r="BEF2317" s="38"/>
      <c r="BEG2317" s="37"/>
      <c r="BEH2317" s="38"/>
      <c r="BEI2317" s="37"/>
      <c r="BEJ2317" s="38"/>
      <c r="BEK2317" s="37"/>
      <c r="BEL2317" s="38"/>
      <c r="BEM2317" s="37"/>
      <c r="BEN2317" s="38"/>
      <c r="BEO2317" s="37"/>
      <c r="BEP2317" s="38"/>
      <c r="BEQ2317" s="37"/>
      <c r="BER2317" s="38"/>
      <c r="BES2317" s="37"/>
      <c r="BET2317" s="38"/>
      <c r="BEU2317" s="37"/>
      <c r="BEV2317" s="38"/>
      <c r="BEW2317" s="37"/>
      <c r="BEX2317" s="38"/>
      <c r="BEY2317" s="37"/>
      <c r="BEZ2317" s="38"/>
      <c r="BFA2317" s="37"/>
      <c r="BFB2317" s="38"/>
      <c r="BFC2317" s="37"/>
      <c r="BFD2317" s="38"/>
      <c r="BFE2317" s="37"/>
      <c r="BFF2317" s="38"/>
      <c r="BFG2317" s="37"/>
      <c r="BFH2317" s="38"/>
      <c r="BFI2317" s="37"/>
      <c r="BFJ2317" s="38"/>
      <c r="BFK2317" s="37"/>
      <c r="BFL2317" s="38"/>
      <c r="BFM2317" s="37"/>
      <c r="BFN2317" s="38"/>
      <c r="BFO2317" s="37"/>
      <c r="BFP2317" s="38"/>
      <c r="BFQ2317" s="37"/>
      <c r="BFR2317" s="38"/>
      <c r="BFS2317" s="37"/>
      <c r="BFT2317" s="38"/>
      <c r="BFU2317" s="37"/>
      <c r="BFV2317" s="38"/>
      <c r="BFW2317" s="37"/>
      <c r="BFX2317" s="38"/>
      <c r="BFY2317" s="37"/>
      <c r="BFZ2317" s="38"/>
      <c r="BGA2317" s="37"/>
      <c r="BGB2317" s="38"/>
      <c r="BGC2317" s="37"/>
      <c r="BGD2317" s="38"/>
      <c r="BGE2317" s="37"/>
      <c r="BGF2317" s="38"/>
      <c r="BGG2317" s="37"/>
      <c r="BGH2317" s="38"/>
      <c r="BGI2317" s="37"/>
      <c r="BGJ2317" s="38"/>
      <c r="BGK2317" s="37"/>
      <c r="BGL2317" s="38"/>
      <c r="BGM2317" s="37"/>
      <c r="BGN2317" s="38"/>
      <c r="BGO2317" s="37"/>
      <c r="BGP2317" s="38"/>
      <c r="BGQ2317" s="37"/>
      <c r="BGR2317" s="38"/>
      <c r="BGS2317" s="37"/>
      <c r="BGT2317" s="38"/>
      <c r="BGU2317" s="37"/>
      <c r="BGV2317" s="38"/>
      <c r="BGW2317" s="37"/>
      <c r="BGX2317" s="38"/>
      <c r="BGY2317" s="37"/>
      <c r="BGZ2317" s="38"/>
      <c r="BHA2317" s="37"/>
      <c r="BHB2317" s="38"/>
      <c r="BHC2317" s="37"/>
      <c r="BHD2317" s="38"/>
      <c r="BHE2317" s="37"/>
      <c r="BHF2317" s="38"/>
      <c r="BHG2317" s="37"/>
      <c r="BHH2317" s="38"/>
      <c r="BHI2317" s="37"/>
      <c r="BHJ2317" s="38"/>
      <c r="BHK2317" s="37"/>
      <c r="BHL2317" s="38"/>
      <c r="BHM2317" s="37"/>
      <c r="BHN2317" s="38"/>
      <c r="BHO2317" s="37"/>
      <c r="BHP2317" s="38"/>
      <c r="BHQ2317" s="37"/>
      <c r="BHR2317" s="38"/>
      <c r="BHS2317" s="37"/>
      <c r="BHT2317" s="38"/>
      <c r="BHU2317" s="37"/>
      <c r="BHV2317" s="38"/>
      <c r="BHW2317" s="37"/>
      <c r="BHX2317" s="38"/>
      <c r="BHY2317" s="37"/>
      <c r="BHZ2317" s="38"/>
      <c r="BIA2317" s="37"/>
      <c r="BIB2317" s="38"/>
      <c r="BIC2317" s="37"/>
      <c r="BID2317" s="38"/>
      <c r="BIE2317" s="37"/>
      <c r="BIF2317" s="38"/>
      <c r="BIG2317" s="37"/>
      <c r="BIH2317" s="38"/>
      <c r="BII2317" s="37"/>
      <c r="BIJ2317" s="38"/>
      <c r="BIK2317" s="37"/>
      <c r="BIL2317" s="38"/>
      <c r="BIM2317" s="37"/>
      <c r="BIN2317" s="38"/>
      <c r="BIO2317" s="37"/>
      <c r="BIP2317" s="38"/>
      <c r="BIQ2317" s="37"/>
      <c r="BIR2317" s="38"/>
      <c r="BIS2317" s="37"/>
      <c r="BIT2317" s="38"/>
      <c r="BIU2317" s="37"/>
      <c r="BIV2317" s="38"/>
      <c r="BIW2317" s="37"/>
      <c r="BIX2317" s="38"/>
      <c r="BIY2317" s="37"/>
      <c r="BIZ2317" s="38"/>
      <c r="BJA2317" s="37"/>
      <c r="BJB2317" s="38"/>
      <c r="BJC2317" s="37"/>
      <c r="BJD2317" s="38"/>
      <c r="BJE2317" s="37"/>
      <c r="BJF2317" s="38"/>
      <c r="BJG2317" s="37"/>
      <c r="BJH2317" s="38"/>
      <c r="BJI2317" s="37"/>
      <c r="BJJ2317" s="38"/>
      <c r="BJK2317" s="37"/>
      <c r="BJL2317" s="38"/>
      <c r="BJM2317" s="37"/>
      <c r="BJN2317" s="38"/>
      <c r="BJO2317" s="37"/>
      <c r="BJP2317" s="38"/>
      <c r="BJQ2317" s="37"/>
      <c r="BJR2317" s="38"/>
      <c r="BJS2317" s="37"/>
      <c r="BJT2317" s="38"/>
      <c r="BJU2317" s="37"/>
      <c r="BJV2317" s="38"/>
      <c r="BJW2317" s="37"/>
      <c r="BJX2317" s="38"/>
      <c r="BJY2317" s="37"/>
      <c r="BJZ2317" s="38"/>
      <c r="BKA2317" s="37"/>
      <c r="BKB2317" s="38"/>
      <c r="BKC2317" s="37"/>
      <c r="BKD2317" s="38"/>
      <c r="BKE2317" s="37"/>
      <c r="BKF2317" s="38"/>
      <c r="BKG2317" s="37"/>
      <c r="BKH2317" s="38"/>
      <c r="BKI2317" s="37"/>
      <c r="BKJ2317" s="38"/>
      <c r="BKK2317" s="37"/>
      <c r="BKL2317" s="38"/>
      <c r="BKM2317" s="37"/>
      <c r="BKN2317" s="38"/>
      <c r="BKO2317" s="37"/>
      <c r="BKP2317" s="38"/>
      <c r="BKQ2317" s="37"/>
      <c r="BKR2317" s="38"/>
      <c r="BKS2317" s="37"/>
      <c r="BKT2317" s="38"/>
      <c r="BKU2317" s="37"/>
      <c r="BKV2317" s="38"/>
      <c r="BKW2317" s="37"/>
      <c r="BKX2317" s="38"/>
      <c r="BKY2317" s="37"/>
      <c r="BKZ2317" s="38"/>
      <c r="BLA2317" s="37"/>
      <c r="BLB2317" s="38"/>
      <c r="BLC2317" s="37"/>
      <c r="BLD2317" s="38"/>
      <c r="BLE2317" s="37"/>
      <c r="BLF2317" s="38"/>
      <c r="BLG2317" s="37"/>
      <c r="BLH2317" s="38"/>
      <c r="BLI2317" s="37"/>
      <c r="BLJ2317" s="38"/>
      <c r="BLK2317" s="37"/>
      <c r="BLL2317" s="38"/>
      <c r="BLM2317" s="37"/>
      <c r="BLN2317" s="38"/>
      <c r="BLO2317" s="37"/>
      <c r="BLP2317" s="38"/>
      <c r="BLQ2317" s="37"/>
      <c r="BLR2317" s="38"/>
      <c r="BLS2317" s="37"/>
      <c r="BLT2317" s="38"/>
      <c r="BLU2317" s="37"/>
      <c r="BLV2317" s="38"/>
      <c r="BLW2317" s="37"/>
      <c r="BLX2317" s="38"/>
      <c r="BLY2317" s="37"/>
      <c r="BLZ2317" s="38"/>
      <c r="BMA2317" s="37"/>
      <c r="BMB2317" s="38"/>
      <c r="BMC2317" s="37"/>
      <c r="BMD2317" s="38"/>
      <c r="BME2317" s="37"/>
      <c r="BMF2317" s="38"/>
      <c r="BMG2317" s="37"/>
      <c r="BMH2317" s="38"/>
      <c r="BMI2317" s="37"/>
      <c r="BMJ2317" s="38"/>
      <c r="BMK2317" s="37"/>
      <c r="BML2317" s="38"/>
      <c r="BMM2317" s="37"/>
      <c r="BMN2317" s="38"/>
      <c r="BMO2317" s="37"/>
      <c r="BMP2317" s="38"/>
      <c r="BMQ2317" s="37"/>
      <c r="BMR2317" s="38"/>
      <c r="BMS2317" s="37"/>
      <c r="BMT2317" s="38"/>
      <c r="BMU2317" s="37"/>
      <c r="BMV2317" s="38"/>
      <c r="BMW2317" s="37"/>
      <c r="BMX2317" s="38"/>
      <c r="BMY2317" s="37"/>
      <c r="BMZ2317" s="38"/>
      <c r="BNA2317" s="37"/>
      <c r="BNB2317" s="38"/>
      <c r="BNC2317" s="37"/>
      <c r="BND2317" s="38"/>
      <c r="BNE2317" s="37"/>
      <c r="BNF2317" s="38"/>
      <c r="BNG2317" s="37"/>
      <c r="BNH2317" s="38"/>
      <c r="BNI2317" s="37"/>
      <c r="BNJ2317" s="38"/>
      <c r="BNK2317" s="37"/>
      <c r="BNL2317" s="38"/>
      <c r="BNM2317" s="37"/>
      <c r="BNN2317" s="38"/>
      <c r="BNO2317" s="37"/>
      <c r="BNP2317" s="38"/>
      <c r="BNQ2317" s="37"/>
      <c r="BNR2317" s="38"/>
      <c r="BNS2317" s="37"/>
      <c r="BNT2317" s="38"/>
      <c r="BNU2317" s="37"/>
      <c r="BNV2317" s="38"/>
      <c r="BNW2317" s="37"/>
      <c r="BNX2317" s="38"/>
      <c r="BNY2317" s="37"/>
      <c r="BNZ2317" s="38"/>
      <c r="BOA2317" s="37"/>
      <c r="BOB2317" s="38"/>
      <c r="BOC2317" s="37"/>
      <c r="BOD2317" s="38"/>
      <c r="BOE2317" s="37"/>
      <c r="BOF2317" s="38"/>
      <c r="BOG2317" s="37"/>
      <c r="BOH2317" s="38"/>
      <c r="BOI2317" s="37"/>
      <c r="BOJ2317" s="38"/>
      <c r="BOK2317" s="37"/>
      <c r="BOL2317" s="38"/>
      <c r="BOM2317" s="37"/>
      <c r="BON2317" s="38"/>
      <c r="BOO2317" s="37"/>
      <c r="BOP2317" s="38"/>
      <c r="BOQ2317" s="37"/>
      <c r="BOR2317" s="38"/>
      <c r="BOS2317" s="37"/>
      <c r="BOT2317" s="38"/>
      <c r="BOU2317" s="37"/>
      <c r="BOV2317" s="38"/>
      <c r="BOW2317" s="37"/>
      <c r="BOX2317" s="38"/>
      <c r="BOY2317" s="37"/>
      <c r="BOZ2317" s="38"/>
      <c r="BPA2317" s="37"/>
      <c r="BPB2317" s="38"/>
      <c r="BPC2317" s="37"/>
      <c r="BPD2317" s="38"/>
      <c r="BPE2317" s="37"/>
      <c r="BPF2317" s="38"/>
      <c r="BPG2317" s="37"/>
      <c r="BPH2317" s="38"/>
      <c r="BPI2317" s="37"/>
      <c r="BPJ2317" s="38"/>
      <c r="BPK2317" s="37"/>
      <c r="BPL2317" s="38"/>
      <c r="BPM2317" s="37"/>
      <c r="BPN2317" s="38"/>
      <c r="BPO2317" s="37"/>
      <c r="BPP2317" s="38"/>
      <c r="BPQ2317" s="37"/>
      <c r="BPR2317" s="38"/>
      <c r="BPS2317" s="37"/>
      <c r="BPT2317" s="38"/>
      <c r="BPU2317" s="37"/>
      <c r="BPV2317" s="38"/>
      <c r="BPW2317" s="37"/>
      <c r="BPX2317" s="38"/>
      <c r="BPY2317" s="37"/>
      <c r="BPZ2317" s="38"/>
      <c r="BQA2317" s="37"/>
      <c r="BQB2317" s="38"/>
      <c r="BQC2317" s="37"/>
      <c r="BQD2317" s="38"/>
      <c r="BQE2317" s="37"/>
      <c r="BQF2317" s="38"/>
      <c r="BQG2317" s="37"/>
      <c r="BQH2317" s="38"/>
      <c r="BQI2317" s="37"/>
      <c r="BQJ2317" s="38"/>
      <c r="BQK2317" s="37"/>
      <c r="BQL2317" s="38"/>
      <c r="BQM2317" s="37"/>
      <c r="BQN2317" s="38"/>
      <c r="BQO2317" s="37"/>
      <c r="BQP2317" s="38"/>
      <c r="BQQ2317" s="37"/>
      <c r="BQR2317" s="38"/>
      <c r="BQS2317" s="37"/>
      <c r="BQT2317" s="38"/>
      <c r="BQU2317" s="37"/>
      <c r="BQV2317" s="38"/>
      <c r="BQW2317" s="37"/>
      <c r="BQX2317" s="38"/>
      <c r="BQY2317" s="37"/>
      <c r="BQZ2317" s="38"/>
      <c r="BRA2317" s="37"/>
      <c r="BRB2317" s="38"/>
      <c r="BRC2317" s="37"/>
      <c r="BRD2317" s="38"/>
      <c r="BRE2317" s="37"/>
      <c r="BRF2317" s="38"/>
      <c r="BRG2317" s="37"/>
      <c r="BRH2317" s="38"/>
      <c r="BRI2317" s="37"/>
      <c r="BRJ2317" s="38"/>
      <c r="BRK2317" s="37"/>
      <c r="BRL2317" s="38"/>
      <c r="BRM2317" s="37"/>
      <c r="BRN2317" s="38"/>
      <c r="BRO2317" s="37"/>
      <c r="BRP2317" s="38"/>
      <c r="BRQ2317" s="37"/>
      <c r="BRR2317" s="38"/>
      <c r="BRS2317" s="37"/>
      <c r="BRT2317" s="38"/>
      <c r="BRU2317" s="37"/>
      <c r="BRV2317" s="38"/>
      <c r="BRW2317" s="37"/>
      <c r="BRX2317" s="38"/>
      <c r="BRY2317" s="37"/>
      <c r="BRZ2317" s="38"/>
      <c r="BSA2317" s="37"/>
      <c r="BSB2317" s="38"/>
      <c r="BSC2317" s="37"/>
      <c r="BSD2317" s="38"/>
      <c r="BSE2317" s="37"/>
      <c r="BSF2317" s="38"/>
      <c r="BSG2317" s="37"/>
      <c r="BSH2317" s="38"/>
      <c r="BSI2317" s="37"/>
      <c r="BSJ2317" s="38"/>
      <c r="BSK2317" s="37"/>
      <c r="BSL2317" s="38"/>
      <c r="BSM2317" s="37"/>
      <c r="BSN2317" s="38"/>
      <c r="BSO2317" s="37"/>
      <c r="BSP2317" s="38"/>
      <c r="BSQ2317" s="37"/>
      <c r="BSR2317" s="38"/>
      <c r="BSS2317" s="37"/>
      <c r="BST2317" s="38"/>
      <c r="BSU2317" s="37"/>
      <c r="BSV2317" s="38"/>
      <c r="BSW2317" s="37"/>
      <c r="BSX2317" s="38"/>
      <c r="BSY2317" s="37"/>
      <c r="BSZ2317" s="38"/>
      <c r="BTA2317" s="37"/>
      <c r="BTB2317" s="38"/>
      <c r="BTC2317" s="37"/>
      <c r="BTD2317" s="38"/>
      <c r="BTE2317" s="37"/>
      <c r="BTF2317" s="38"/>
      <c r="BTG2317" s="37"/>
      <c r="BTH2317" s="38"/>
      <c r="BTI2317" s="37"/>
      <c r="BTJ2317" s="38"/>
      <c r="BTK2317" s="37"/>
      <c r="BTL2317" s="38"/>
      <c r="BTM2317" s="37"/>
      <c r="BTN2317" s="38"/>
      <c r="BTO2317" s="37"/>
      <c r="BTP2317" s="38"/>
      <c r="BTQ2317" s="37"/>
      <c r="BTR2317" s="38"/>
      <c r="BTS2317" s="37"/>
      <c r="BTT2317" s="38"/>
      <c r="BTU2317" s="37"/>
      <c r="BTV2317" s="38"/>
      <c r="BTW2317" s="37"/>
      <c r="BTX2317" s="38"/>
      <c r="BTY2317" s="37"/>
      <c r="BTZ2317" s="38"/>
      <c r="BUA2317" s="37"/>
      <c r="BUB2317" s="38"/>
      <c r="BUC2317" s="37"/>
      <c r="BUD2317" s="38"/>
      <c r="BUE2317" s="37"/>
      <c r="BUF2317" s="38"/>
      <c r="BUG2317" s="37"/>
      <c r="BUH2317" s="38"/>
      <c r="BUI2317" s="37"/>
      <c r="BUJ2317" s="38"/>
      <c r="BUK2317" s="37"/>
      <c r="BUL2317" s="38"/>
      <c r="BUM2317" s="37"/>
      <c r="BUN2317" s="38"/>
      <c r="BUO2317" s="37"/>
      <c r="BUP2317" s="38"/>
      <c r="BUQ2317" s="37"/>
      <c r="BUR2317" s="38"/>
      <c r="BUS2317" s="37"/>
      <c r="BUT2317" s="38"/>
      <c r="BUU2317" s="37"/>
      <c r="BUV2317" s="38"/>
      <c r="BUW2317" s="37"/>
      <c r="BUX2317" s="38"/>
      <c r="BUY2317" s="37"/>
      <c r="BUZ2317" s="38"/>
      <c r="BVA2317" s="37"/>
      <c r="BVB2317" s="38"/>
      <c r="BVC2317" s="37"/>
      <c r="BVD2317" s="38"/>
      <c r="BVE2317" s="37"/>
      <c r="BVF2317" s="38"/>
      <c r="BVG2317" s="37"/>
      <c r="BVH2317" s="38"/>
      <c r="BVI2317" s="37"/>
      <c r="BVJ2317" s="38"/>
      <c r="BVK2317" s="37"/>
      <c r="BVL2317" s="38"/>
      <c r="BVM2317" s="37"/>
      <c r="BVN2317" s="38"/>
      <c r="BVO2317" s="37"/>
      <c r="BVP2317" s="38"/>
      <c r="BVQ2317" s="37"/>
      <c r="BVR2317" s="38"/>
      <c r="BVS2317" s="37"/>
      <c r="BVT2317" s="38"/>
      <c r="BVU2317" s="37"/>
      <c r="BVV2317" s="38"/>
      <c r="BVW2317" s="37"/>
      <c r="BVX2317" s="38"/>
      <c r="BVY2317" s="37"/>
      <c r="BVZ2317" s="38"/>
      <c r="BWA2317" s="37"/>
      <c r="BWB2317" s="38"/>
      <c r="BWC2317" s="37"/>
      <c r="BWD2317" s="38"/>
      <c r="BWE2317" s="37"/>
      <c r="BWF2317" s="38"/>
      <c r="BWG2317" s="37"/>
      <c r="BWH2317" s="38"/>
      <c r="BWI2317" s="37"/>
      <c r="BWJ2317" s="38"/>
      <c r="BWK2317" s="37"/>
      <c r="BWL2317" s="38"/>
      <c r="BWM2317" s="37"/>
      <c r="BWN2317" s="38"/>
      <c r="BWO2317" s="37"/>
      <c r="BWP2317" s="38"/>
      <c r="BWQ2317" s="37"/>
      <c r="BWR2317" s="38"/>
      <c r="BWS2317" s="37"/>
      <c r="BWT2317" s="38"/>
      <c r="BWU2317" s="37"/>
      <c r="BWV2317" s="38"/>
      <c r="BWW2317" s="37"/>
      <c r="BWX2317" s="38"/>
      <c r="BWY2317" s="37"/>
      <c r="BWZ2317" s="38"/>
      <c r="BXA2317" s="37"/>
      <c r="BXB2317" s="38"/>
      <c r="BXC2317" s="37"/>
      <c r="BXD2317" s="38"/>
      <c r="BXE2317" s="37"/>
      <c r="BXF2317" s="38"/>
      <c r="BXG2317" s="37"/>
      <c r="BXH2317" s="38"/>
      <c r="BXI2317" s="37"/>
      <c r="BXJ2317" s="38"/>
      <c r="BXK2317" s="37"/>
      <c r="BXL2317" s="38"/>
      <c r="BXM2317" s="37"/>
      <c r="BXN2317" s="38"/>
      <c r="BXO2317" s="37"/>
      <c r="BXP2317" s="38"/>
      <c r="BXQ2317" s="37"/>
      <c r="BXR2317" s="38"/>
      <c r="BXS2317" s="37"/>
      <c r="BXT2317" s="38"/>
      <c r="BXU2317" s="37"/>
      <c r="BXV2317" s="38"/>
      <c r="BXW2317" s="37"/>
      <c r="BXX2317" s="38"/>
      <c r="BXY2317" s="37"/>
      <c r="BXZ2317" s="38"/>
      <c r="BYA2317" s="37"/>
      <c r="BYB2317" s="38"/>
      <c r="BYC2317" s="37"/>
      <c r="BYD2317" s="38"/>
      <c r="BYE2317" s="37"/>
      <c r="BYF2317" s="38"/>
      <c r="BYG2317" s="37"/>
      <c r="BYH2317" s="38"/>
      <c r="BYI2317" s="37"/>
      <c r="BYJ2317" s="38"/>
      <c r="BYK2317" s="37"/>
      <c r="BYL2317" s="38"/>
      <c r="BYM2317" s="37"/>
      <c r="BYN2317" s="38"/>
      <c r="BYO2317" s="37"/>
      <c r="BYP2317" s="38"/>
      <c r="BYQ2317" s="37"/>
      <c r="BYR2317" s="38"/>
      <c r="BYS2317" s="37"/>
      <c r="BYT2317" s="38"/>
      <c r="BYU2317" s="37"/>
      <c r="BYV2317" s="38"/>
      <c r="BYW2317" s="37"/>
      <c r="BYX2317" s="38"/>
      <c r="BYY2317" s="37"/>
      <c r="BYZ2317" s="38"/>
      <c r="BZA2317" s="37"/>
      <c r="BZB2317" s="38"/>
      <c r="BZC2317" s="37"/>
      <c r="BZD2317" s="38"/>
      <c r="BZE2317" s="37"/>
      <c r="BZF2317" s="38"/>
      <c r="BZG2317" s="37"/>
      <c r="BZH2317" s="38"/>
      <c r="BZI2317" s="37"/>
      <c r="BZJ2317" s="38"/>
      <c r="BZK2317" s="37"/>
      <c r="BZL2317" s="38"/>
      <c r="BZM2317" s="37"/>
      <c r="BZN2317" s="38"/>
      <c r="BZO2317" s="37"/>
      <c r="BZP2317" s="38"/>
      <c r="BZQ2317" s="37"/>
      <c r="BZR2317" s="38"/>
      <c r="BZS2317" s="37"/>
      <c r="BZT2317" s="38"/>
      <c r="BZU2317" s="37"/>
      <c r="BZV2317" s="38"/>
      <c r="BZW2317" s="37"/>
      <c r="BZX2317" s="38"/>
      <c r="BZY2317" s="37"/>
      <c r="BZZ2317" s="38"/>
      <c r="CAA2317" s="37"/>
      <c r="CAB2317" s="38"/>
      <c r="CAC2317" s="37"/>
      <c r="CAD2317" s="38"/>
      <c r="CAE2317" s="37"/>
      <c r="CAF2317" s="38"/>
      <c r="CAG2317" s="37"/>
      <c r="CAH2317" s="38"/>
      <c r="CAI2317" s="37"/>
      <c r="CAJ2317" s="38"/>
      <c r="CAK2317" s="37"/>
      <c r="CAL2317" s="38"/>
      <c r="CAM2317" s="37"/>
      <c r="CAN2317" s="38"/>
      <c r="CAO2317" s="37"/>
      <c r="CAP2317" s="38"/>
      <c r="CAQ2317" s="37"/>
      <c r="CAR2317" s="38"/>
      <c r="CAS2317" s="37"/>
      <c r="CAT2317" s="38"/>
      <c r="CAU2317" s="37"/>
      <c r="CAV2317" s="38"/>
      <c r="CAW2317" s="37"/>
      <c r="CAX2317" s="38"/>
      <c r="CAY2317" s="37"/>
      <c r="CAZ2317" s="38"/>
      <c r="CBA2317" s="37"/>
      <c r="CBB2317" s="38"/>
      <c r="CBC2317" s="37"/>
      <c r="CBD2317" s="38"/>
      <c r="CBE2317" s="37"/>
      <c r="CBF2317" s="38"/>
      <c r="CBG2317" s="37"/>
      <c r="CBH2317" s="38"/>
      <c r="CBI2317" s="37"/>
      <c r="CBJ2317" s="38"/>
      <c r="CBK2317" s="37"/>
      <c r="CBL2317" s="38"/>
      <c r="CBM2317" s="37"/>
      <c r="CBN2317" s="38"/>
      <c r="CBO2317" s="37"/>
      <c r="CBP2317" s="38"/>
      <c r="CBQ2317" s="37"/>
      <c r="CBR2317" s="38"/>
      <c r="CBS2317" s="37"/>
      <c r="CBT2317" s="38"/>
      <c r="CBU2317" s="37"/>
      <c r="CBV2317" s="38"/>
      <c r="CBW2317" s="37"/>
      <c r="CBX2317" s="38"/>
      <c r="CBY2317" s="37"/>
      <c r="CBZ2317" s="38"/>
      <c r="CCA2317" s="37"/>
      <c r="CCB2317" s="38"/>
      <c r="CCC2317" s="37"/>
      <c r="CCD2317" s="38"/>
      <c r="CCE2317" s="37"/>
      <c r="CCF2317" s="38"/>
      <c r="CCG2317" s="37"/>
      <c r="CCH2317" s="38"/>
      <c r="CCI2317" s="37"/>
      <c r="CCJ2317" s="38"/>
      <c r="CCK2317" s="37"/>
      <c r="CCL2317" s="38"/>
      <c r="CCM2317" s="37"/>
      <c r="CCN2317" s="38"/>
      <c r="CCO2317" s="37"/>
      <c r="CCP2317" s="38"/>
      <c r="CCQ2317" s="37"/>
      <c r="CCR2317" s="38"/>
      <c r="CCS2317" s="37"/>
      <c r="CCT2317" s="38"/>
      <c r="CCU2317" s="37"/>
      <c r="CCV2317" s="38"/>
      <c r="CCW2317" s="37"/>
      <c r="CCX2317" s="38"/>
      <c r="CCY2317" s="37"/>
      <c r="CCZ2317" s="38"/>
      <c r="CDA2317" s="37"/>
      <c r="CDB2317" s="38"/>
      <c r="CDC2317" s="37"/>
      <c r="CDD2317" s="38"/>
      <c r="CDE2317" s="37"/>
      <c r="CDF2317" s="38"/>
      <c r="CDG2317" s="37"/>
      <c r="CDH2317" s="38"/>
      <c r="CDI2317" s="37"/>
      <c r="CDJ2317" s="38"/>
      <c r="CDK2317" s="37"/>
      <c r="CDL2317" s="38"/>
      <c r="CDM2317" s="37"/>
      <c r="CDN2317" s="38"/>
      <c r="CDO2317" s="37"/>
      <c r="CDP2317" s="38"/>
      <c r="CDQ2317" s="37"/>
      <c r="CDR2317" s="38"/>
      <c r="CDS2317" s="37"/>
      <c r="CDT2317" s="38"/>
      <c r="CDU2317" s="37"/>
      <c r="CDV2317" s="38"/>
      <c r="CDW2317" s="37"/>
      <c r="CDX2317" s="38"/>
      <c r="CDY2317" s="37"/>
      <c r="CDZ2317" s="38"/>
      <c r="CEA2317" s="37"/>
      <c r="CEB2317" s="38"/>
      <c r="CEC2317" s="37"/>
      <c r="CED2317" s="38"/>
      <c r="CEE2317" s="37"/>
      <c r="CEF2317" s="38"/>
      <c r="CEG2317" s="37"/>
      <c r="CEH2317" s="38"/>
      <c r="CEI2317" s="37"/>
      <c r="CEJ2317" s="38"/>
      <c r="CEK2317" s="37"/>
      <c r="CEL2317" s="38"/>
      <c r="CEM2317" s="37"/>
      <c r="CEN2317" s="38"/>
      <c r="CEO2317" s="37"/>
      <c r="CEP2317" s="38"/>
      <c r="CEQ2317" s="37"/>
      <c r="CER2317" s="38"/>
      <c r="CES2317" s="37"/>
      <c r="CET2317" s="38"/>
      <c r="CEU2317" s="37"/>
      <c r="CEV2317" s="38"/>
      <c r="CEW2317" s="37"/>
      <c r="CEX2317" s="38"/>
      <c r="CEY2317" s="37"/>
      <c r="CEZ2317" s="38"/>
      <c r="CFA2317" s="37"/>
      <c r="CFB2317" s="38"/>
      <c r="CFC2317" s="37"/>
      <c r="CFD2317" s="38"/>
      <c r="CFE2317" s="37"/>
      <c r="CFF2317" s="38"/>
      <c r="CFG2317" s="37"/>
      <c r="CFH2317" s="38"/>
      <c r="CFI2317" s="37"/>
      <c r="CFJ2317" s="38"/>
      <c r="CFK2317" s="37"/>
      <c r="CFL2317" s="38"/>
      <c r="CFM2317" s="37"/>
      <c r="CFN2317" s="38"/>
      <c r="CFO2317" s="37"/>
      <c r="CFP2317" s="38"/>
      <c r="CFQ2317" s="37"/>
      <c r="CFR2317" s="38"/>
      <c r="CFS2317" s="37"/>
      <c r="CFT2317" s="38"/>
      <c r="CFU2317" s="37"/>
      <c r="CFV2317" s="38"/>
      <c r="CFW2317" s="37"/>
      <c r="CFX2317" s="38"/>
      <c r="CFY2317" s="37"/>
      <c r="CFZ2317" s="38"/>
      <c r="CGA2317" s="37"/>
      <c r="CGB2317" s="38"/>
      <c r="CGC2317" s="37"/>
      <c r="CGD2317" s="38"/>
      <c r="CGE2317" s="37"/>
      <c r="CGF2317" s="38"/>
      <c r="CGG2317" s="37"/>
      <c r="CGH2317" s="38"/>
      <c r="CGI2317" s="37"/>
      <c r="CGJ2317" s="38"/>
      <c r="CGK2317" s="37"/>
      <c r="CGL2317" s="38"/>
      <c r="CGM2317" s="37"/>
      <c r="CGN2317" s="38"/>
      <c r="CGO2317" s="37"/>
      <c r="CGP2317" s="38"/>
      <c r="CGQ2317" s="37"/>
      <c r="CGR2317" s="38"/>
      <c r="CGS2317" s="37"/>
      <c r="CGT2317" s="38"/>
      <c r="CGU2317" s="37"/>
      <c r="CGV2317" s="38"/>
      <c r="CGW2317" s="37"/>
      <c r="CGX2317" s="38"/>
      <c r="CGY2317" s="37"/>
      <c r="CGZ2317" s="38"/>
      <c r="CHA2317" s="37"/>
      <c r="CHB2317" s="38"/>
      <c r="CHC2317" s="37"/>
      <c r="CHD2317" s="38"/>
      <c r="CHE2317" s="37"/>
      <c r="CHF2317" s="38"/>
      <c r="CHG2317" s="37"/>
      <c r="CHH2317" s="38"/>
      <c r="CHI2317" s="37"/>
      <c r="CHJ2317" s="38"/>
      <c r="CHK2317" s="37"/>
      <c r="CHL2317" s="38"/>
      <c r="CHM2317" s="37"/>
      <c r="CHN2317" s="38"/>
      <c r="CHO2317" s="37"/>
      <c r="CHP2317" s="38"/>
      <c r="CHQ2317" s="37"/>
      <c r="CHR2317" s="38"/>
      <c r="CHS2317" s="37"/>
      <c r="CHT2317" s="38"/>
      <c r="CHU2317" s="37"/>
      <c r="CHV2317" s="38"/>
      <c r="CHW2317" s="37"/>
      <c r="CHX2317" s="38"/>
      <c r="CHY2317" s="37"/>
      <c r="CHZ2317" s="38"/>
      <c r="CIA2317" s="37"/>
      <c r="CIB2317" s="38"/>
      <c r="CIC2317" s="37"/>
      <c r="CID2317" s="38"/>
      <c r="CIE2317" s="37"/>
      <c r="CIF2317" s="38"/>
      <c r="CIG2317" s="37"/>
      <c r="CIH2317" s="38"/>
      <c r="CII2317" s="37"/>
      <c r="CIJ2317" s="38"/>
      <c r="CIK2317" s="37"/>
      <c r="CIL2317" s="38"/>
      <c r="CIM2317" s="37"/>
      <c r="CIN2317" s="38"/>
      <c r="CIO2317" s="37"/>
      <c r="CIP2317" s="38"/>
      <c r="CIQ2317" s="37"/>
      <c r="CIR2317" s="38"/>
      <c r="CIS2317" s="37"/>
      <c r="CIT2317" s="38"/>
      <c r="CIU2317" s="37"/>
      <c r="CIV2317" s="38"/>
      <c r="CIW2317" s="37"/>
      <c r="CIX2317" s="38"/>
      <c r="CIY2317" s="37"/>
      <c r="CIZ2317" s="38"/>
      <c r="CJA2317" s="37"/>
      <c r="CJB2317" s="38"/>
      <c r="CJC2317" s="37"/>
      <c r="CJD2317" s="38"/>
      <c r="CJE2317" s="37"/>
      <c r="CJF2317" s="38"/>
      <c r="CJG2317" s="37"/>
      <c r="CJH2317" s="38"/>
      <c r="CJI2317" s="37"/>
      <c r="CJJ2317" s="38"/>
      <c r="CJK2317" s="37"/>
      <c r="CJL2317" s="38"/>
      <c r="CJM2317" s="37"/>
      <c r="CJN2317" s="38"/>
      <c r="CJO2317" s="37"/>
      <c r="CJP2317" s="38"/>
      <c r="CJQ2317" s="37"/>
      <c r="CJR2317" s="38"/>
      <c r="CJS2317" s="37"/>
      <c r="CJT2317" s="38"/>
      <c r="CJU2317" s="37"/>
      <c r="CJV2317" s="38"/>
      <c r="CJW2317" s="37"/>
      <c r="CJX2317" s="38"/>
      <c r="CJY2317" s="37"/>
      <c r="CJZ2317" s="38"/>
      <c r="CKA2317" s="37"/>
      <c r="CKB2317" s="38"/>
      <c r="CKC2317" s="37"/>
      <c r="CKD2317" s="38"/>
      <c r="CKE2317" s="37"/>
      <c r="CKF2317" s="38"/>
      <c r="CKG2317" s="37"/>
      <c r="CKH2317" s="38"/>
      <c r="CKI2317" s="37"/>
      <c r="CKJ2317" s="38"/>
      <c r="CKK2317" s="37"/>
      <c r="CKL2317" s="38"/>
      <c r="CKM2317" s="37"/>
      <c r="CKN2317" s="38"/>
      <c r="CKO2317" s="37"/>
      <c r="CKP2317" s="38"/>
      <c r="CKQ2317" s="37"/>
      <c r="CKR2317" s="38"/>
      <c r="CKS2317" s="37"/>
      <c r="CKT2317" s="38"/>
      <c r="CKU2317" s="37"/>
      <c r="CKV2317" s="38"/>
      <c r="CKW2317" s="37"/>
      <c r="CKX2317" s="38"/>
      <c r="CKY2317" s="37"/>
      <c r="CKZ2317" s="38"/>
      <c r="CLA2317" s="37"/>
      <c r="CLB2317" s="38"/>
      <c r="CLC2317" s="37"/>
      <c r="CLD2317" s="38"/>
      <c r="CLE2317" s="37"/>
      <c r="CLF2317" s="38"/>
      <c r="CLG2317" s="37"/>
      <c r="CLH2317" s="38"/>
      <c r="CLI2317" s="37"/>
      <c r="CLJ2317" s="38"/>
      <c r="CLK2317" s="37"/>
      <c r="CLL2317" s="38"/>
      <c r="CLM2317" s="37"/>
      <c r="CLN2317" s="38"/>
      <c r="CLO2317" s="37"/>
      <c r="CLP2317" s="38"/>
      <c r="CLQ2317" s="37"/>
      <c r="CLR2317" s="38"/>
      <c r="CLS2317" s="37"/>
      <c r="CLT2317" s="38"/>
      <c r="CLU2317" s="37"/>
      <c r="CLV2317" s="38"/>
      <c r="CLW2317" s="37"/>
      <c r="CLX2317" s="38"/>
      <c r="CLY2317" s="37"/>
      <c r="CLZ2317" s="38"/>
      <c r="CMA2317" s="37"/>
      <c r="CMB2317" s="38"/>
      <c r="CMC2317" s="37"/>
      <c r="CMD2317" s="38"/>
      <c r="CME2317" s="37"/>
      <c r="CMF2317" s="38"/>
      <c r="CMG2317" s="37"/>
      <c r="CMH2317" s="38"/>
      <c r="CMI2317" s="37"/>
      <c r="CMJ2317" s="38"/>
      <c r="CMK2317" s="37"/>
      <c r="CML2317" s="38"/>
      <c r="CMM2317" s="37"/>
      <c r="CMN2317" s="38"/>
      <c r="CMO2317" s="37"/>
      <c r="CMP2317" s="38"/>
      <c r="CMQ2317" s="37"/>
      <c r="CMR2317" s="38"/>
      <c r="CMS2317" s="37"/>
      <c r="CMT2317" s="38"/>
      <c r="CMU2317" s="37"/>
      <c r="CMV2317" s="38"/>
      <c r="CMW2317" s="37"/>
      <c r="CMX2317" s="38"/>
      <c r="CMY2317" s="37"/>
      <c r="CMZ2317" s="38"/>
      <c r="CNA2317" s="37"/>
      <c r="CNB2317" s="38"/>
      <c r="CNC2317" s="37"/>
      <c r="CND2317" s="38"/>
      <c r="CNE2317" s="37"/>
      <c r="CNF2317" s="38"/>
      <c r="CNG2317" s="37"/>
      <c r="CNH2317" s="38"/>
      <c r="CNI2317" s="37"/>
      <c r="CNJ2317" s="38"/>
      <c r="CNK2317" s="37"/>
      <c r="CNL2317" s="38"/>
      <c r="CNM2317" s="37"/>
      <c r="CNN2317" s="38"/>
      <c r="CNO2317" s="37"/>
      <c r="CNP2317" s="38"/>
      <c r="CNQ2317" s="37"/>
      <c r="CNR2317" s="38"/>
      <c r="CNS2317" s="37"/>
      <c r="CNT2317" s="38"/>
      <c r="CNU2317" s="37"/>
      <c r="CNV2317" s="38"/>
      <c r="CNW2317" s="37"/>
      <c r="CNX2317" s="38"/>
      <c r="CNY2317" s="37"/>
      <c r="CNZ2317" s="38"/>
      <c r="COA2317" s="37"/>
      <c r="COB2317" s="38"/>
      <c r="COC2317" s="37"/>
      <c r="COD2317" s="38"/>
      <c r="COE2317" s="37"/>
      <c r="COF2317" s="38"/>
      <c r="COG2317" s="37"/>
      <c r="COH2317" s="38"/>
      <c r="COI2317" s="37"/>
      <c r="COJ2317" s="38"/>
      <c r="COK2317" s="37"/>
      <c r="COL2317" s="38"/>
      <c r="COM2317" s="37"/>
      <c r="CON2317" s="38"/>
      <c r="COO2317" s="37"/>
      <c r="COP2317" s="38"/>
      <c r="COQ2317" s="37"/>
      <c r="COR2317" s="38"/>
      <c r="COS2317" s="37"/>
      <c r="COT2317" s="38"/>
      <c r="COU2317" s="37"/>
      <c r="COV2317" s="38"/>
      <c r="COW2317" s="37"/>
      <c r="COX2317" s="38"/>
      <c r="COY2317" s="37"/>
      <c r="COZ2317" s="38"/>
      <c r="CPA2317" s="37"/>
      <c r="CPB2317" s="38"/>
      <c r="CPC2317" s="37"/>
      <c r="CPD2317" s="38"/>
      <c r="CPE2317" s="37"/>
      <c r="CPF2317" s="38"/>
      <c r="CPG2317" s="37"/>
      <c r="CPH2317" s="38"/>
      <c r="CPI2317" s="37"/>
      <c r="CPJ2317" s="38"/>
      <c r="CPK2317" s="37"/>
      <c r="CPL2317" s="38"/>
      <c r="CPM2317" s="37"/>
      <c r="CPN2317" s="38"/>
      <c r="CPO2317" s="37"/>
      <c r="CPP2317" s="38"/>
      <c r="CPQ2317" s="37"/>
      <c r="CPR2317" s="38"/>
      <c r="CPS2317" s="37"/>
      <c r="CPT2317" s="38"/>
      <c r="CPU2317" s="37"/>
      <c r="CPV2317" s="38"/>
      <c r="CPW2317" s="37"/>
      <c r="CPX2317" s="38"/>
      <c r="CPY2317" s="37"/>
      <c r="CPZ2317" s="38"/>
      <c r="CQA2317" s="37"/>
      <c r="CQB2317" s="38"/>
      <c r="CQC2317" s="37"/>
      <c r="CQD2317" s="38"/>
      <c r="CQE2317" s="37"/>
      <c r="CQF2317" s="38"/>
      <c r="CQG2317" s="37"/>
      <c r="CQH2317" s="38"/>
      <c r="CQI2317" s="37"/>
      <c r="CQJ2317" s="38"/>
      <c r="CQK2317" s="37"/>
      <c r="CQL2317" s="38"/>
      <c r="CQM2317" s="37"/>
      <c r="CQN2317" s="38"/>
      <c r="CQO2317" s="37"/>
      <c r="CQP2317" s="38"/>
      <c r="CQQ2317" s="37"/>
      <c r="CQR2317" s="38"/>
      <c r="CQS2317" s="37"/>
      <c r="CQT2317" s="38"/>
      <c r="CQU2317" s="37"/>
      <c r="CQV2317" s="38"/>
      <c r="CQW2317" s="37"/>
      <c r="CQX2317" s="38"/>
      <c r="CQY2317" s="37"/>
      <c r="CQZ2317" s="38"/>
      <c r="CRA2317" s="37"/>
      <c r="CRB2317" s="38"/>
      <c r="CRC2317" s="37"/>
      <c r="CRD2317" s="38"/>
      <c r="CRE2317" s="37"/>
      <c r="CRF2317" s="38"/>
      <c r="CRG2317" s="37"/>
      <c r="CRH2317" s="38"/>
      <c r="CRI2317" s="37"/>
      <c r="CRJ2317" s="38"/>
      <c r="CRK2317" s="37"/>
      <c r="CRL2317" s="38"/>
      <c r="CRM2317" s="37"/>
      <c r="CRN2317" s="38"/>
      <c r="CRO2317" s="37"/>
      <c r="CRP2317" s="38"/>
      <c r="CRQ2317" s="37"/>
      <c r="CRR2317" s="38"/>
      <c r="CRS2317" s="37"/>
      <c r="CRT2317" s="38"/>
      <c r="CRU2317" s="37"/>
      <c r="CRV2317" s="38"/>
      <c r="CRW2317" s="37"/>
      <c r="CRX2317" s="38"/>
      <c r="CRY2317" s="37"/>
      <c r="CRZ2317" s="38"/>
      <c r="CSA2317" s="37"/>
      <c r="CSB2317" s="38"/>
      <c r="CSC2317" s="37"/>
      <c r="CSD2317" s="38"/>
      <c r="CSE2317" s="37"/>
      <c r="CSF2317" s="38"/>
      <c r="CSG2317" s="37"/>
      <c r="CSH2317" s="38"/>
      <c r="CSI2317" s="37"/>
      <c r="CSJ2317" s="38"/>
      <c r="CSK2317" s="37"/>
      <c r="CSL2317" s="38"/>
      <c r="CSM2317" s="37"/>
      <c r="CSN2317" s="38"/>
      <c r="CSO2317" s="37"/>
      <c r="CSP2317" s="38"/>
      <c r="CSQ2317" s="37"/>
      <c r="CSR2317" s="38"/>
      <c r="CSS2317" s="37"/>
      <c r="CST2317" s="38"/>
      <c r="CSU2317" s="37"/>
      <c r="CSV2317" s="38"/>
      <c r="CSW2317" s="37"/>
      <c r="CSX2317" s="38"/>
      <c r="CSY2317" s="37"/>
      <c r="CSZ2317" s="38"/>
      <c r="CTA2317" s="37"/>
      <c r="CTB2317" s="38"/>
      <c r="CTC2317" s="37"/>
      <c r="CTD2317" s="38"/>
      <c r="CTE2317" s="37"/>
      <c r="CTF2317" s="38"/>
      <c r="CTG2317" s="37"/>
      <c r="CTH2317" s="38"/>
      <c r="CTI2317" s="37"/>
      <c r="CTJ2317" s="38"/>
      <c r="CTK2317" s="37"/>
      <c r="CTL2317" s="38"/>
      <c r="CTM2317" s="37"/>
      <c r="CTN2317" s="38"/>
      <c r="CTO2317" s="37"/>
      <c r="CTP2317" s="38"/>
      <c r="CTQ2317" s="37"/>
      <c r="CTR2317" s="38"/>
      <c r="CTS2317" s="37"/>
      <c r="CTT2317" s="38"/>
      <c r="CTU2317" s="37"/>
      <c r="CTV2317" s="38"/>
      <c r="CTW2317" s="37"/>
      <c r="CTX2317" s="38"/>
      <c r="CTY2317" s="37"/>
      <c r="CTZ2317" s="38"/>
      <c r="CUA2317" s="37"/>
      <c r="CUB2317" s="38"/>
      <c r="CUC2317" s="37"/>
      <c r="CUD2317" s="38"/>
      <c r="CUE2317" s="37"/>
      <c r="CUF2317" s="38"/>
      <c r="CUG2317" s="37"/>
      <c r="CUH2317" s="38"/>
      <c r="CUI2317" s="37"/>
      <c r="CUJ2317" s="38"/>
      <c r="CUK2317" s="37"/>
      <c r="CUL2317" s="38"/>
      <c r="CUM2317" s="37"/>
      <c r="CUN2317" s="38"/>
      <c r="CUO2317" s="37"/>
      <c r="CUP2317" s="38"/>
      <c r="CUQ2317" s="37"/>
      <c r="CUR2317" s="38"/>
      <c r="CUS2317" s="37"/>
      <c r="CUT2317" s="38"/>
      <c r="CUU2317" s="37"/>
      <c r="CUV2317" s="38"/>
      <c r="CUW2317" s="37"/>
      <c r="CUX2317" s="38"/>
      <c r="CUY2317" s="37"/>
      <c r="CUZ2317" s="38"/>
      <c r="CVA2317" s="37"/>
      <c r="CVB2317" s="38"/>
      <c r="CVC2317" s="37"/>
      <c r="CVD2317" s="38"/>
      <c r="CVE2317" s="37"/>
      <c r="CVF2317" s="38"/>
      <c r="CVG2317" s="37"/>
      <c r="CVH2317" s="38"/>
      <c r="CVI2317" s="37"/>
      <c r="CVJ2317" s="38"/>
      <c r="CVK2317" s="37"/>
      <c r="CVL2317" s="38"/>
      <c r="CVM2317" s="37"/>
      <c r="CVN2317" s="38"/>
      <c r="CVO2317" s="37"/>
      <c r="CVP2317" s="38"/>
      <c r="CVQ2317" s="37"/>
      <c r="CVR2317" s="38"/>
      <c r="CVS2317" s="37"/>
      <c r="CVT2317" s="38"/>
      <c r="CVU2317" s="37"/>
      <c r="CVV2317" s="38"/>
      <c r="CVW2317" s="37"/>
      <c r="CVX2317" s="38"/>
      <c r="CVY2317" s="37"/>
      <c r="CVZ2317" s="38"/>
      <c r="CWA2317" s="37"/>
      <c r="CWB2317" s="38"/>
      <c r="CWC2317" s="37"/>
      <c r="CWD2317" s="38"/>
      <c r="CWE2317" s="37"/>
      <c r="CWF2317" s="38"/>
      <c r="CWG2317" s="37"/>
      <c r="CWH2317" s="38"/>
      <c r="CWI2317" s="37"/>
      <c r="CWJ2317" s="38"/>
      <c r="CWK2317" s="37"/>
      <c r="CWL2317" s="38"/>
      <c r="CWM2317" s="37"/>
      <c r="CWN2317" s="38"/>
      <c r="CWO2317" s="37"/>
      <c r="CWP2317" s="38"/>
      <c r="CWQ2317" s="37"/>
      <c r="CWR2317" s="38"/>
      <c r="CWS2317" s="37"/>
      <c r="CWT2317" s="38"/>
      <c r="CWU2317" s="37"/>
      <c r="CWV2317" s="38"/>
      <c r="CWW2317" s="37"/>
      <c r="CWX2317" s="38"/>
      <c r="CWY2317" s="37"/>
      <c r="CWZ2317" s="38"/>
      <c r="CXA2317" s="37"/>
      <c r="CXB2317" s="38"/>
      <c r="CXC2317" s="37"/>
      <c r="CXD2317" s="38"/>
      <c r="CXE2317" s="37"/>
      <c r="CXF2317" s="38"/>
      <c r="CXG2317" s="37"/>
      <c r="CXH2317" s="38"/>
      <c r="CXI2317" s="37"/>
      <c r="CXJ2317" s="38"/>
      <c r="CXK2317" s="37"/>
      <c r="CXL2317" s="38"/>
      <c r="CXM2317" s="37"/>
      <c r="CXN2317" s="38"/>
      <c r="CXO2317" s="37"/>
      <c r="CXP2317" s="38"/>
      <c r="CXQ2317" s="37"/>
      <c r="CXR2317" s="38"/>
      <c r="CXS2317" s="37"/>
      <c r="CXT2317" s="38"/>
      <c r="CXU2317" s="37"/>
      <c r="CXV2317" s="38"/>
      <c r="CXW2317" s="37"/>
      <c r="CXX2317" s="38"/>
      <c r="CXY2317" s="37"/>
      <c r="CXZ2317" s="38"/>
      <c r="CYA2317" s="37"/>
      <c r="CYB2317" s="38"/>
      <c r="CYC2317" s="37"/>
      <c r="CYD2317" s="38"/>
      <c r="CYE2317" s="37"/>
      <c r="CYF2317" s="38"/>
      <c r="CYG2317" s="37"/>
      <c r="CYH2317" s="38"/>
      <c r="CYI2317" s="37"/>
      <c r="CYJ2317" s="38"/>
      <c r="CYK2317" s="37"/>
      <c r="CYL2317" s="38"/>
      <c r="CYM2317" s="37"/>
      <c r="CYN2317" s="38"/>
      <c r="CYO2317" s="37"/>
      <c r="CYP2317" s="38"/>
      <c r="CYQ2317" s="37"/>
      <c r="CYR2317" s="38"/>
      <c r="CYS2317" s="37"/>
      <c r="CYT2317" s="38"/>
      <c r="CYU2317" s="37"/>
      <c r="CYV2317" s="38"/>
      <c r="CYW2317" s="37"/>
      <c r="CYX2317" s="38"/>
      <c r="CYY2317" s="37"/>
      <c r="CYZ2317" s="38"/>
      <c r="CZA2317" s="37"/>
      <c r="CZB2317" s="38"/>
      <c r="CZC2317" s="37"/>
      <c r="CZD2317" s="38"/>
      <c r="CZE2317" s="37"/>
      <c r="CZF2317" s="38"/>
      <c r="CZG2317" s="37"/>
      <c r="CZH2317" s="38"/>
      <c r="CZI2317" s="37"/>
      <c r="CZJ2317" s="38"/>
      <c r="CZK2317" s="37"/>
      <c r="CZL2317" s="38"/>
      <c r="CZM2317" s="37"/>
      <c r="CZN2317" s="38"/>
      <c r="CZO2317" s="37"/>
      <c r="CZP2317" s="38"/>
      <c r="CZQ2317" s="37"/>
      <c r="CZR2317" s="38"/>
      <c r="CZS2317" s="37"/>
      <c r="CZT2317" s="38"/>
      <c r="CZU2317" s="37"/>
      <c r="CZV2317" s="38"/>
      <c r="CZW2317" s="37"/>
      <c r="CZX2317" s="38"/>
      <c r="CZY2317" s="37"/>
      <c r="CZZ2317" s="38"/>
      <c r="DAA2317" s="37"/>
      <c r="DAB2317" s="38"/>
      <c r="DAC2317" s="37"/>
      <c r="DAD2317" s="38"/>
      <c r="DAE2317" s="37"/>
      <c r="DAF2317" s="38"/>
      <c r="DAG2317" s="37"/>
      <c r="DAH2317" s="38"/>
      <c r="DAI2317" s="37"/>
      <c r="DAJ2317" s="38"/>
      <c r="DAK2317" s="37"/>
      <c r="DAL2317" s="38"/>
      <c r="DAM2317" s="37"/>
      <c r="DAN2317" s="38"/>
      <c r="DAO2317" s="37"/>
      <c r="DAP2317" s="38"/>
      <c r="DAQ2317" s="37"/>
      <c r="DAR2317" s="38"/>
      <c r="DAS2317" s="37"/>
      <c r="DAT2317" s="38"/>
      <c r="DAU2317" s="37"/>
      <c r="DAV2317" s="38"/>
      <c r="DAW2317" s="37"/>
      <c r="DAX2317" s="38"/>
      <c r="DAY2317" s="37"/>
      <c r="DAZ2317" s="38"/>
      <c r="DBA2317" s="37"/>
      <c r="DBB2317" s="38"/>
      <c r="DBC2317" s="37"/>
      <c r="DBD2317" s="38"/>
      <c r="DBE2317" s="37"/>
      <c r="DBF2317" s="38"/>
      <c r="DBG2317" s="37"/>
      <c r="DBH2317" s="38"/>
      <c r="DBI2317" s="37"/>
      <c r="DBJ2317" s="38"/>
      <c r="DBK2317" s="37"/>
      <c r="DBL2317" s="38"/>
      <c r="DBM2317" s="37"/>
      <c r="DBN2317" s="38"/>
      <c r="DBO2317" s="37"/>
      <c r="DBP2317" s="38"/>
      <c r="DBQ2317" s="37"/>
      <c r="DBR2317" s="38"/>
      <c r="DBS2317" s="37"/>
      <c r="DBT2317" s="38"/>
      <c r="DBU2317" s="37"/>
      <c r="DBV2317" s="38"/>
      <c r="DBW2317" s="37"/>
      <c r="DBX2317" s="38"/>
      <c r="DBY2317" s="37"/>
      <c r="DBZ2317" s="38"/>
      <c r="DCA2317" s="37"/>
      <c r="DCB2317" s="38"/>
      <c r="DCC2317" s="37"/>
      <c r="DCD2317" s="38"/>
      <c r="DCE2317" s="37"/>
      <c r="DCF2317" s="38"/>
      <c r="DCG2317" s="37"/>
      <c r="DCH2317" s="38"/>
      <c r="DCI2317" s="37"/>
      <c r="DCJ2317" s="38"/>
      <c r="DCK2317" s="37"/>
      <c r="DCL2317" s="38"/>
      <c r="DCM2317" s="37"/>
      <c r="DCN2317" s="38"/>
      <c r="DCO2317" s="37"/>
      <c r="DCP2317" s="38"/>
      <c r="DCQ2317" s="37"/>
      <c r="DCR2317" s="38"/>
      <c r="DCS2317" s="37"/>
      <c r="DCT2317" s="38"/>
      <c r="DCU2317" s="37"/>
      <c r="DCV2317" s="38"/>
      <c r="DCW2317" s="37"/>
      <c r="DCX2317" s="38"/>
      <c r="DCY2317" s="37"/>
      <c r="DCZ2317" s="38"/>
      <c r="DDA2317" s="37"/>
      <c r="DDB2317" s="38"/>
      <c r="DDC2317" s="37"/>
      <c r="DDD2317" s="38"/>
      <c r="DDE2317" s="37"/>
      <c r="DDF2317" s="38"/>
      <c r="DDG2317" s="37"/>
      <c r="DDH2317" s="38"/>
      <c r="DDI2317" s="37"/>
      <c r="DDJ2317" s="38"/>
      <c r="DDK2317" s="37"/>
      <c r="DDL2317" s="38"/>
      <c r="DDM2317" s="37"/>
      <c r="DDN2317" s="38"/>
      <c r="DDO2317" s="37"/>
      <c r="DDP2317" s="38"/>
      <c r="DDQ2317" s="37"/>
      <c r="DDR2317" s="38"/>
      <c r="DDS2317" s="37"/>
      <c r="DDT2317" s="38"/>
      <c r="DDU2317" s="37"/>
      <c r="DDV2317" s="38"/>
      <c r="DDW2317" s="37"/>
      <c r="DDX2317" s="38"/>
      <c r="DDY2317" s="37"/>
      <c r="DDZ2317" s="38"/>
      <c r="DEA2317" s="37"/>
      <c r="DEB2317" s="38"/>
      <c r="DEC2317" s="37"/>
      <c r="DED2317" s="38"/>
      <c r="DEE2317" s="37"/>
      <c r="DEF2317" s="38"/>
      <c r="DEG2317" s="37"/>
      <c r="DEH2317" s="38"/>
      <c r="DEI2317" s="37"/>
      <c r="DEJ2317" s="38"/>
      <c r="DEK2317" s="37"/>
      <c r="DEL2317" s="38"/>
      <c r="DEM2317" s="37"/>
      <c r="DEN2317" s="38"/>
      <c r="DEO2317" s="37"/>
      <c r="DEP2317" s="38"/>
      <c r="DEQ2317" s="37"/>
      <c r="DER2317" s="38"/>
      <c r="DES2317" s="37"/>
      <c r="DET2317" s="38"/>
      <c r="DEU2317" s="37"/>
      <c r="DEV2317" s="38"/>
      <c r="DEW2317" s="37"/>
      <c r="DEX2317" s="38"/>
      <c r="DEY2317" s="37"/>
      <c r="DEZ2317" s="38"/>
      <c r="DFA2317" s="37"/>
      <c r="DFB2317" s="38"/>
      <c r="DFC2317" s="37"/>
      <c r="DFD2317" s="38"/>
      <c r="DFE2317" s="37"/>
      <c r="DFF2317" s="38"/>
      <c r="DFG2317" s="37"/>
      <c r="DFH2317" s="38"/>
      <c r="DFI2317" s="37"/>
      <c r="DFJ2317" s="38"/>
      <c r="DFK2317" s="37"/>
      <c r="DFL2317" s="38"/>
      <c r="DFM2317" s="37"/>
      <c r="DFN2317" s="38"/>
      <c r="DFO2317" s="37"/>
      <c r="DFP2317" s="38"/>
      <c r="DFQ2317" s="37"/>
      <c r="DFR2317" s="38"/>
      <c r="DFS2317" s="37"/>
      <c r="DFT2317" s="38"/>
      <c r="DFU2317" s="37"/>
      <c r="DFV2317" s="38"/>
      <c r="DFW2317" s="37"/>
      <c r="DFX2317" s="38"/>
      <c r="DFY2317" s="37"/>
      <c r="DFZ2317" s="38"/>
      <c r="DGA2317" s="37"/>
      <c r="DGB2317" s="38"/>
      <c r="DGC2317" s="37"/>
      <c r="DGD2317" s="38"/>
      <c r="DGE2317" s="37"/>
      <c r="DGF2317" s="38"/>
      <c r="DGG2317" s="37"/>
      <c r="DGH2317" s="38"/>
      <c r="DGI2317" s="37"/>
      <c r="DGJ2317" s="38"/>
      <c r="DGK2317" s="37"/>
      <c r="DGL2317" s="38"/>
      <c r="DGM2317" s="37"/>
      <c r="DGN2317" s="38"/>
      <c r="DGO2317" s="37"/>
      <c r="DGP2317" s="38"/>
      <c r="DGQ2317" s="37"/>
      <c r="DGR2317" s="38"/>
      <c r="DGS2317" s="37"/>
      <c r="DGT2317" s="38"/>
      <c r="DGU2317" s="37"/>
      <c r="DGV2317" s="38"/>
      <c r="DGW2317" s="37"/>
      <c r="DGX2317" s="38"/>
      <c r="DGY2317" s="37"/>
      <c r="DGZ2317" s="38"/>
      <c r="DHA2317" s="37"/>
      <c r="DHB2317" s="38"/>
      <c r="DHC2317" s="37"/>
      <c r="DHD2317" s="38"/>
      <c r="DHE2317" s="37"/>
      <c r="DHF2317" s="38"/>
      <c r="DHG2317" s="37"/>
      <c r="DHH2317" s="38"/>
      <c r="DHI2317" s="37"/>
      <c r="DHJ2317" s="38"/>
      <c r="DHK2317" s="37"/>
      <c r="DHL2317" s="38"/>
      <c r="DHM2317" s="37"/>
      <c r="DHN2317" s="38"/>
      <c r="DHO2317" s="37"/>
      <c r="DHP2317" s="38"/>
      <c r="DHQ2317" s="37"/>
      <c r="DHR2317" s="38"/>
      <c r="DHS2317" s="37"/>
      <c r="DHT2317" s="38"/>
      <c r="DHU2317" s="37"/>
      <c r="DHV2317" s="38"/>
      <c r="DHW2317" s="37"/>
      <c r="DHX2317" s="38"/>
      <c r="DHY2317" s="37"/>
      <c r="DHZ2317" s="38"/>
      <c r="DIA2317" s="37"/>
      <c r="DIB2317" s="38"/>
      <c r="DIC2317" s="37"/>
      <c r="DID2317" s="38"/>
      <c r="DIE2317" s="37"/>
      <c r="DIF2317" s="38"/>
      <c r="DIG2317" s="37"/>
      <c r="DIH2317" s="38"/>
      <c r="DII2317" s="37"/>
      <c r="DIJ2317" s="38"/>
      <c r="DIK2317" s="37"/>
      <c r="DIL2317" s="38"/>
      <c r="DIM2317" s="37"/>
      <c r="DIN2317" s="38"/>
      <c r="DIO2317" s="37"/>
      <c r="DIP2317" s="38"/>
      <c r="DIQ2317" s="37"/>
      <c r="DIR2317" s="38"/>
      <c r="DIS2317" s="37"/>
      <c r="DIT2317" s="38"/>
      <c r="DIU2317" s="37"/>
      <c r="DIV2317" s="38"/>
      <c r="DIW2317" s="37"/>
      <c r="DIX2317" s="38"/>
      <c r="DIY2317" s="37"/>
      <c r="DIZ2317" s="38"/>
      <c r="DJA2317" s="37"/>
      <c r="DJB2317" s="38"/>
      <c r="DJC2317" s="37"/>
      <c r="DJD2317" s="38"/>
      <c r="DJE2317" s="37"/>
      <c r="DJF2317" s="38"/>
      <c r="DJG2317" s="37"/>
      <c r="DJH2317" s="38"/>
      <c r="DJI2317" s="37"/>
      <c r="DJJ2317" s="38"/>
      <c r="DJK2317" s="37"/>
      <c r="DJL2317" s="38"/>
      <c r="DJM2317" s="37"/>
      <c r="DJN2317" s="38"/>
      <c r="DJO2317" s="37"/>
      <c r="DJP2317" s="38"/>
      <c r="DJQ2317" s="37"/>
      <c r="DJR2317" s="38"/>
      <c r="DJS2317" s="37"/>
      <c r="DJT2317" s="38"/>
      <c r="DJU2317" s="37"/>
      <c r="DJV2317" s="38"/>
      <c r="DJW2317" s="37"/>
      <c r="DJX2317" s="38"/>
      <c r="DJY2317" s="37"/>
      <c r="DJZ2317" s="38"/>
      <c r="DKA2317" s="37"/>
      <c r="DKB2317" s="38"/>
      <c r="DKC2317" s="37"/>
      <c r="DKD2317" s="38"/>
      <c r="DKE2317" s="37"/>
      <c r="DKF2317" s="38"/>
      <c r="DKG2317" s="37"/>
      <c r="DKH2317" s="38"/>
      <c r="DKI2317" s="37"/>
      <c r="DKJ2317" s="38"/>
      <c r="DKK2317" s="37"/>
      <c r="DKL2317" s="38"/>
      <c r="DKM2317" s="37"/>
      <c r="DKN2317" s="38"/>
      <c r="DKO2317" s="37"/>
      <c r="DKP2317" s="38"/>
      <c r="DKQ2317" s="37"/>
      <c r="DKR2317" s="38"/>
      <c r="DKS2317" s="37"/>
      <c r="DKT2317" s="38"/>
      <c r="DKU2317" s="37"/>
      <c r="DKV2317" s="38"/>
      <c r="DKW2317" s="37"/>
      <c r="DKX2317" s="38"/>
      <c r="DKY2317" s="37"/>
      <c r="DKZ2317" s="38"/>
      <c r="DLA2317" s="37"/>
      <c r="DLB2317" s="38"/>
      <c r="DLC2317" s="37"/>
      <c r="DLD2317" s="38"/>
      <c r="DLE2317" s="37"/>
      <c r="DLF2317" s="38"/>
      <c r="DLG2317" s="37"/>
      <c r="DLH2317" s="38"/>
      <c r="DLI2317" s="37"/>
      <c r="DLJ2317" s="38"/>
      <c r="DLK2317" s="37"/>
      <c r="DLL2317" s="38"/>
      <c r="DLM2317" s="37"/>
      <c r="DLN2317" s="38"/>
      <c r="DLO2317" s="37"/>
      <c r="DLP2317" s="38"/>
      <c r="DLQ2317" s="37"/>
      <c r="DLR2317" s="38"/>
      <c r="DLS2317" s="37"/>
      <c r="DLT2317" s="38"/>
      <c r="DLU2317" s="37"/>
      <c r="DLV2317" s="38"/>
      <c r="DLW2317" s="37"/>
      <c r="DLX2317" s="38"/>
      <c r="DLY2317" s="37"/>
      <c r="DLZ2317" s="38"/>
      <c r="DMA2317" s="37"/>
      <c r="DMB2317" s="38"/>
      <c r="DMC2317" s="37"/>
      <c r="DMD2317" s="38"/>
      <c r="DME2317" s="37"/>
      <c r="DMF2317" s="38"/>
      <c r="DMG2317" s="37"/>
      <c r="DMH2317" s="38"/>
      <c r="DMI2317" s="37"/>
      <c r="DMJ2317" s="38"/>
      <c r="DMK2317" s="37"/>
      <c r="DML2317" s="38"/>
      <c r="DMM2317" s="37"/>
      <c r="DMN2317" s="38"/>
      <c r="DMO2317" s="37"/>
      <c r="DMP2317" s="38"/>
      <c r="DMQ2317" s="37"/>
      <c r="DMR2317" s="38"/>
      <c r="DMS2317" s="37"/>
      <c r="DMT2317" s="38"/>
      <c r="DMU2317" s="37"/>
      <c r="DMV2317" s="38"/>
      <c r="DMW2317" s="37"/>
      <c r="DMX2317" s="38"/>
      <c r="DMY2317" s="37"/>
      <c r="DMZ2317" s="38"/>
      <c r="DNA2317" s="37"/>
      <c r="DNB2317" s="38"/>
      <c r="DNC2317" s="37"/>
      <c r="DND2317" s="38"/>
      <c r="DNE2317" s="37"/>
      <c r="DNF2317" s="38"/>
      <c r="DNG2317" s="37"/>
      <c r="DNH2317" s="38"/>
      <c r="DNI2317" s="37"/>
      <c r="DNJ2317" s="38"/>
      <c r="DNK2317" s="37"/>
      <c r="DNL2317" s="38"/>
      <c r="DNM2317" s="37"/>
      <c r="DNN2317" s="38"/>
      <c r="DNO2317" s="37"/>
      <c r="DNP2317" s="38"/>
      <c r="DNQ2317" s="37"/>
      <c r="DNR2317" s="38"/>
      <c r="DNS2317" s="37"/>
      <c r="DNT2317" s="38"/>
      <c r="DNU2317" s="37"/>
      <c r="DNV2317" s="38"/>
      <c r="DNW2317" s="37"/>
      <c r="DNX2317" s="38"/>
      <c r="DNY2317" s="37"/>
      <c r="DNZ2317" s="38"/>
      <c r="DOA2317" s="37"/>
      <c r="DOB2317" s="38"/>
      <c r="DOC2317" s="37"/>
      <c r="DOD2317" s="38"/>
      <c r="DOE2317" s="37"/>
      <c r="DOF2317" s="38"/>
      <c r="DOG2317" s="37"/>
      <c r="DOH2317" s="38"/>
      <c r="DOI2317" s="37"/>
      <c r="DOJ2317" s="38"/>
      <c r="DOK2317" s="37"/>
      <c r="DOL2317" s="38"/>
      <c r="DOM2317" s="37"/>
      <c r="DON2317" s="38"/>
      <c r="DOO2317" s="37"/>
      <c r="DOP2317" s="38"/>
      <c r="DOQ2317" s="37"/>
      <c r="DOR2317" s="38"/>
      <c r="DOS2317" s="37"/>
      <c r="DOT2317" s="38"/>
      <c r="DOU2317" s="37"/>
      <c r="DOV2317" s="38"/>
      <c r="DOW2317" s="37"/>
      <c r="DOX2317" s="38"/>
      <c r="DOY2317" s="37"/>
      <c r="DOZ2317" s="38"/>
      <c r="DPA2317" s="37"/>
      <c r="DPB2317" s="38"/>
      <c r="DPC2317" s="37"/>
      <c r="DPD2317" s="38"/>
      <c r="DPE2317" s="37"/>
      <c r="DPF2317" s="38"/>
      <c r="DPG2317" s="37"/>
      <c r="DPH2317" s="38"/>
      <c r="DPI2317" s="37"/>
      <c r="DPJ2317" s="38"/>
      <c r="DPK2317" s="37"/>
      <c r="DPL2317" s="38"/>
      <c r="DPM2317" s="37"/>
      <c r="DPN2317" s="38"/>
      <c r="DPO2317" s="37"/>
      <c r="DPP2317" s="38"/>
      <c r="DPQ2317" s="37"/>
      <c r="DPR2317" s="38"/>
      <c r="DPS2317" s="37"/>
      <c r="DPT2317" s="38"/>
      <c r="DPU2317" s="37"/>
      <c r="DPV2317" s="38"/>
      <c r="DPW2317" s="37"/>
      <c r="DPX2317" s="38"/>
      <c r="DPY2317" s="37"/>
      <c r="DPZ2317" s="38"/>
      <c r="DQA2317" s="37"/>
      <c r="DQB2317" s="38"/>
      <c r="DQC2317" s="37"/>
      <c r="DQD2317" s="38"/>
      <c r="DQE2317" s="37"/>
      <c r="DQF2317" s="38"/>
      <c r="DQG2317" s="37"/>
      <c r="DQH2317" s="38"/>
      <c r="DQI2317" s="37"/>
      <c r="DQJ2317" s="38"/>
      <c r="DQK2317" s="37"/>
      <c r="DQL2317" s="38"/>
      <c r="DQM2317" s="37"/>
      <c r="DQN2317" s="38"/>
      <c r="DQO2317" s="37"/>
      <c r="DQP2317" s="38"/>
      <c r="DQQ2317" s="37"/>
      <c r="DQR2317" s="38"/>
      <c r="DQS2317" s="37"/>
      <c r="DQT2317" s="38"/>
      <c r="DQU2317" s="37"/>
      <c r="DQV2317" s="38"/>
      <c r="DQW2317" s="37"/>
      <c r="DQX2317" s="38"/>
      <c r="DQY2317" s="37"/>
      <c r="DQZ2317" s="38"/>
      <c r="DRA2317" s="37"/>
      <c r="DRB2317" s="38"/>
      <c r="DRC2317" s="37"/>
      <c r="DRD2317" s="38"/>
      <c r="DRE2317" s="37"/>
      <c r="DRF2317" s="38"/>
      <c r="DRG2317" s="37"/>
      <c r="DRH2317" s="38"/>
      <c r="DRI2317" s="37"/>
      <c r="DRJ2317" s="38"/>
      <c r="DRK2317" s="37"/>
      <c r="DRL2317" s="38"/>
      <c r="DRM2317" s="37"/>
      <c r="DRN2317" s="38"/>
      <c r="DRO2317" s="37"/>
      <c r="DRP2317" s="38"/>
      <c r="DRQ2317" s="37"/>
      <c r="DRR2317" s="38"/>
      <c r="DRS2317" s="37"/>
      <c r="DRT2317" s="38"/>
      <c r="DRU2317" s="37"/>
      <c r="DRV2317" s="38"/>
      <c r="DRW2317" s="37"/>
      <c r="DRX2317" s="38"/>
      <c r="DRY2317" s="37"/>
      <c r="DRZ2317" s="38"/>
      <c r="DSA2317" s="37"/>
      <c r="DSB2317" s="38"/>
      <c r="DSC2317" s="37"/>
      <c r="DSD2317" s="38"/>
      <c r="DSE2317" s="37"/>
      <c r="DSF2317" s="38"/>
      <c r="DSG2317" s="37"/>
      <c r="DSH2317" s="38"/>
      <c r="DSI2317" s="37"/>
      <c r="DSJ2317" s="38"/>
      <c r="DSK2317" s="37"/>
      <c r="DSL2317" s="38"/>
      <c r="DSM2317" s="37"/>
      <c r="DSN2317" s="38"/>
      <c r="DSO2317" s="37"/>
      <c r="DSP2317" s="38"/>
      <c r="DSQ2317" s="37"/>
      <c r="DSR2317" s="38"/>
      <c r="DSS2317" s="37"/>
      <c r="DST2317" s="38"/>
      <c r="DSU2317" s="37"/>
      <c r="DSV2317" s="38"/>
      <c r="DSW2317" s="37"/>
      <c r="DSX2317" s="38"/>
      <c r="DSY2317" s="37"/>
      <c r="DSZ2317" s="38"/>
      <c r="DTA2317" s="37"/>
      <c r="DTB2317" s="38"/>
      <c r="DTC2317" s="37"/>
      <c r="DTD2317" s="38"/>
      <c r="DTE2317" s="37"/>
      <c r="DTF2317" s="38"/>
      <c r="DTG2317" s="37"/>
      <c r="DTH2317" s="38"/>
      <c r="DTI2317" s="37"/>
      <c r="DTJ2317" s="38"/>
      <c r="DTK2317" s="37"/>
      <c r="DTL2317" s="38"/>
      <c r="DTM2317" s="37"/>
      <c r="DTN2317" s="38"/>
      <c r="DTO2317" s="37"/>
      <c r="DTP2317" s="38"/>
      <c r="DTQ2317" s="37"/>
      <c r="DTR2317" s="38"/>
      <c r="DTS2317" s="37"/>
      <c r="DTT2317" s="38"/>
      <c r="DTU2317" s="37"/>
      <c r="DTV2317" s="38"/>
      <c r="DTW2317" s="37"/>
      <c r="DTX2317" s="38"/>
      <c r="DTY2317" s="37"/>
      <c r="DTZ2317" s="38"/>
      <c r="DUA2317" s="37"/>
      <c r="DUB2317" s="38"/>
      <c r="DUC2317" s="37"/>
      <c r="DUD2317" s="38"/>
      <c r="DUE2317" s="37"/>
      <c r="DUF2317" s="38"/>
      <c r="DUG2317" s="37"/>
      <c r="DUH2317" s="38"/>
      <c r="DUI2317" s="37"/>
      <c r="DUJ2317" s="38"/>
      <c r="DUK2317" s="37"/>
      <c r="DUL2317" s="38"/>
      <c r="DUM2317" s="37"/>
      <c r="DUN2317" s="38"/>
      <c r="DUO2317" s="37"/>
      <c r="DUP2317" s="38"/>
      <c r="DUQ2317" s="37"/>
      <c r="DUR2317" s="38"/>
      <c r="DUS2317" s="37"/>
      <c r="DUT2317" s="38"/>
      <c r="DUU2317" s="37"/>
      <c r="DUV2317" s="38"/>
      <c r="DUW2317" s="37"/>
      <c r="DUX2317" s="38"/>
      <c r="DUY2317" s="37"/>
      <c r="DUZ2317" s="38"/>
      <c r="DVA2317" s="37"/>
      <c r="DVB2317" s="38"/>
      <c r="DVC2317" s="37"/>
      <c r="DVD2317" s="38"/>
      <c r="DVE2317" s="37"/>
      <c r="DVF2317" s="38"/>
      <c r="DVG2317" s="37"/>
      <c r="DVH2317" s="38"/>
      <c r="DVI2317" s="37"/>
      <c r="DVJ2317" s="38"/>
      <c r="DVK2317" s="37"/>
      <c r="DVL2317" s="38"/>
      <c r="DVM2317" s="37"/>
      <c r="DVN2317" s="38"/>
      <c r="DVO2317" s="37"/>
      <c r="DVP2317" s="38"/>
      <c r="DVQ2317" s="37"/>
      <c r="DVR2317" s="38"/>
      <c r="DVS2317" s="37"/>
      <c r="DVT2317" s="38"/>
      <c r="DVU2317" s="37"/>
      <c r="DVV2317" s="38"/>
      <c r="DVW2317" s="37"/>
      <c r="DVX2317" s="38"/>
      <c r="DVY2317" s="37"/>
      <c r="DVZ2317" s="38"/>
      <c r="DWA2317" s="37"/>
      <c r="DWB2317" s="38"/>
      <c r="DWC2317" s="37"/>
      <c r="DWD2317" s="38"/>
      <c r="DWE2317" s="37"/>
      <c r="DWF2317" s="38"/>
      <c r="DWG2317" s="37"/>
      <c r="DWH2317" s="38"/>
      <c r="DWI2317" s="37"/>
      <c r="DWJ2317" s="38"/>
      <c r="DWK2317" s="37"/>
      <c r="DWL2317" s="38"/>
      <c r="DWM2317" s="37"/>
      <c r="DWN2317" s="38"/>
      <c r="DWO2317" s="37"/>
      <c r="DWP2317" s="38"/>
      <c r="DWQ2317" s="37"/>
      <c r="DWR2317" s="38"/>
      <c r="DWS2317" s="37"/>
      <c r="DWT2317" s="38"/>
      <c r="DWU2317" s="37"/>
      <c r="DWV2317" s="38"/>
      <c r="DWW2317" s="37"/>
      <c r="DWX2317" s="38"/>
      <c r="DWY2317" s="37"/>
      <c r="DWZ2317" s="38"/>
      <c r="DXA2317" s="37"/>
      <c r="DXB2317" s="38"/>
      <c r="DXC2317" s="37"/>
      <c r="DXD2317" s="38"/>
      <c r="DXE2317" s="37"/>
      <c r="DXF2317" s="38"/>
      <c r="DXG2317" s="37"/>
      <c r="DXH2317" s="38"/>
      <c r="DXI2317" s="37"/>
      <c r="DXJ2317" s="38"/>
      <c r="DXK2317" s="37"/>
      <c r="DXL2317" s="38"/>
      <c r="DXM2317" s="37"/>
      <c r="DXN2317" s="38"/>
      <c r="DXO2317" s="37"/>
      <c r="DXP2317" s="38"/>
      <c r="DXQ2317" s="37"/>
      <c r="DXR2317" s="38"/>
      <c r="DXS2317" s="37"/>
      <c r="DXT2317" s="38"/>
      <c r="DXU2317" s="37"/>
      <c r="DXV2317" s="38"/>
      <c r="DXW2317" s="37"/>
      <c r="DXX2317" s="38"/>
      <c r="DXY2317" s="37"/>
      <c r="DXZ2317" s="38"/>
      <c r="DYA2317" s="37"/>
      <c r="DYB2317" s="38"/>
      <c r="DYC2317" s="37"/>
      <c r="DYD2317" s="38"/>
      <c r="DYE2317" s="37"/>
      <c r="DYF2317" s="38"/>
      <c r="DYG2317" s="37"/>
      <c r="DYH2317" s="38"/>
      <c r="DYI2317" s="37"/>
      <c r="DYJ2317" s="38"/>
      <c r="DYK2317" s="37"/>
      <c r="DYL2317" s="38"/>
      <c r="DYM2317" s="37"/>
      <c r="DYN2317" s="38"/>
      <c r="DYO2317" s="37"/>
      <c r="DYP2317" s="38"/>
      <c r="DYQ2317" s="37"/>
      <c r="DYR2317" s="38"/>
      <c r="DYS2317" s="37"/>
      <c r="DYT2317" s="38"/>
      <c r="DYU2317" s="37"/>
      <c r="DYV2317" s="38"/>
      <c r="DYW2317" s="37"/>
      <c r="DYX2317" s="38"/>
      <c r="DYY2317" s="37"/>
      <c r="DYZ2317" s="38"/>
      <c r="DZA2317" s="37"/>
      <c r="DZB2317" s="38"/>
      <c r="DZC2317" s="37"/>
      <c r="DZD2317" s="38"/>
      <c r="DZE2317" s="37"/>
      <c r="DZF2317" s="38"/>
      <c r="DZG2317" s="37"/>
      <c r="DZH2317" s="38"/>
      <c r="DZI2317" s="37"/>
      <c r="DZJ2317" s="38"/>
      <c r="DZK2317" s="37"/>
      <c r="DZL2317" s="38"/>
      <c r="DZM2317" s="37"/>
      <c r="DZN2317" s="38"/>
      <c r="DZO2317" s="37"/>
      <c r="DZP2317" s="38"/>
      <c r="DZQ2317" s="37"/>
      <c r="DZR2317" s="38"/>
      <c r="DZS2317" s="37"/>
      <c r="DZT2317" s="38"/>
      <c r="DZU2317" s="37"/>
      <c r="DZV2317" s="38"/>
      <c r="DZW2317" s="37"/>
      <c r="DZX2317" s="38"/>
      <c r="DZY2317" s="37"/>
      <c r="DZZ2317" s="38"/>
      <c r="EAA2317" s="37"/>
      <c r="EAB2317" s="38"/>
      <c r="EAC2317" s="37"/>
      <c r="EAD2317" s="38"/>
      <c r="EAE2317" s="37"/>
      <c r="EAF2317" s="38"/>
      <c r="EAG2317" s="37"/>
      <c r="EAH2317" s="38"/>
      <c r="EAI2317" s="37"/>
      <c r="EAJ2317" s="38"/>
      <c r="EAK2317" s="37"/>
      <c r="EAL2317" s="38"/>
      <c r="EAM2317" s="37"/>
      <c r="EAN2317" s="38"/>
      <c r="EAO2317" s="37"/>
      <c r="EAP2317" s="38"/>
      <c r="EAQ2317" s="37"/>
      <c r="EAR2317" s="38"/>
      <c r="EAS2317" s="37"/>
      <c r="EAT2317" s="38"/>
      <c r="EAU2317" s="37"/>
      <c r="EAV2317" s="38"/>
      <c r="EAW2317" s="37"/>
      <c r="EAX2317" s="38"/>
      <c r="EAY2317" s="37"/>
      <c r="EAZ2317" s="38"/>
      <c r="EBA2317" s="37"/>
      <c r="EBB2317" s="38"/>
      <c r="EBC2317" s="37"/>
      <c r="EBD2317" s="38"/>
      <c r="EBE2317" s="37"/>
      <c r="EBF2317" s="38"/>
      <c r="EBG2317" s="37"/>
      <c r="EBH2317" s="38"/>
      <c r="EBI2317" s="37"/>
      <c r="EBJ2317" s="38"/>
      <c r="EBK2317" s="37"/>
      <c r="EBL2317" s="38"/>
      <c r="EBM2317" s="37"/>
      <c r="EBN2317" s="38"/>
      <c r="EBO2317" s="37"/>
      <c r="EBP2317" s="38"/>
      <c r="EBQ2317" s="37"/>
      <c r="EBR2317" s="38"/>
      <c r="EBS2317" s="37"/>
      <c r="EBT2317" s="38"/>
      <c r="EBU2317" s="37"/>
      <c r="EBV2317" s="38"/>
      <c r="EBW2317" s="37"/>
      <c r="EBX2317" s="38"/>
      <c r="EBY2317" s="37"/>
      <c r="EBZ2317" s="38"/>
      <c r="ECA2317" s="37"/>
      <c r="ECB2317" s="38"/>
      <c r="ECC2317" s="37"/>
      <c r="ECD2317" s="38"/>
      <c r="ECE2317" s="37"/>
      <c r="ECF2317" s="38"/>
      <c r="ECG2317" s="37"/>
      <c r="ECH2317" s="38"/>
      <c r="ECI2317" s="37"/>
      <c r="ECJ2317" s="38"/>
      <c r="ECK2317" s="37"/>
      <c r="ECL2317" s="38"/>
      <c r="ECM2317" s="37"/>
      <c r="ECN2317" s="38"/>
      <c r="ECO2317" s="37"/>
      <c r="ECP2317" s="38"/>
      <c r="ECQ2317" s="37"/>
      <c r="ECR2317" s="38"/>
      <c r="ECS2317" s="37"/>
      <c r="ECT2317" s="38"/>
      <c r="ECU2317" s="37"/>
      <c r="ECV2317" s="38"/>
      <c r="ECW2317" s="37"/>
      <c r="ECX2317" s="38"/>
      <c r="ECY2317" s="37"/>
      <c r="ECZ2317" s="38"/>
      <c r="EDA2317" s="37"/>
      <c r="EDB2317" s="38"/>
      <c r="EDC2317" s="37"/>
      <c r="EDD2317" s="38"/>
      <c r="EDE2317" s="37"/>
      <c r="EDF2317" s="38"/>
      <c r="EDG2317" s="37"/>
      <c r="EDH2317" s="38"/>
      <c r="EDI2317" s="37"/>
      <c r="EDJ2317" s="38"/>
      <c r="EDK2317" s="37"/>
      <c r="EDL2317" s="38"/>
      <c r="EDM2317" s="37"/>
      <c r="EDN2317" s="38"/>
      <c r="EDO2317" s="37"/>
      <c r="EDP2317" s="38"/>
      <c r="EDQ2317" s="37"/>
      <c r="EDR2317" s="38"/>
      <c r="EDS2317" s="37"/>
      <c r="EDT2317" s="38"/>
      <c r="EDU2317" s="37"/>
      <c r="EDV2317" s="38"/>
      <c r="EDW2317" s="37"/>
      <c r="EDX2317" s="38"/>
      <c r="EDY2317" s="37"/>
      <c r="EDZ2317" s="38"/>
      <c r="EEA2317" s="37"/>
      <c r="EEB2317" s="38"/>
      <c r="EEC2317" s="37"/>
      <c r="EED2317" s="38"/>
      <c r="EEE2317" s="37"/>
      <c r="EEF2317" s="38"/>
      <c r="EEG2317" s="37"/>
      <c r="EEH2317" s="38"/>
      <c r="EEI2317" s="37"/>
      <c r="EEJ2317" s="38"/>
      <c r="EEK2317" s="37"/>
      <c r="EEL2317" s="38"/>
      <c r="EEM2317" s="37"/>
      <c r="EEN2317" s="38"/>
      <c r="EEO2317" s="37"/>
      <c r="EEP2317" s="38"/>
      <c r="EEQ2317" s="37"/>
      <c r="EER2317" s="38"/>
      <c r="EES2317" s="37"/>
      <c r="EET2317" s="38"/>
      <c r="EEU2317" s="37"/>
      <c r="EEV2317" s="38"/>
      <c r="EEW2317" s="37"/>
      <c r="EEX2317" s="38"/>
      <c r="EEY2317" s="37"/>
      <c r="EEZ2317" s="38"/>
      <c r="EFA2317" s="37"/>
      <c r="EFB2317" s="38"/>
      <c r="EFC2317" s="37"/>
      <c r="EFD2317" s="38"/>
      <c r="EFE2317" s="37"/>
      <c r="EFF2317" s="38"/>
      <c r="EFG2317" s="37"/>
      <c r="EFH2317" s="38"/>
      <c r="EFI2317" s="37"/>
      <c r="EFJ2317" s="38"/>
      <c r="EFK2317" s="37"/>
      <c r="EFL2317" s="38"/>
      <c r="EFM2317" s="37"/>
      <c r="EFN2317" s="38"/>
      <c r="EFO2317" s="37"/>
      <c r="EFP2317" s="38"/>
      <c r="EFQ2317" s="37"/>
      <c r="EFR2317" s="38"/>
      <c r="EFS2317" s="37"/>
      <c r="EFT2317" s="38"/>
      <c r="EFU2317" s="37"/>
      <c r="EFV2317" s="38"/>
      <c r="EFW2317" s="37"/>
      <c r="EFX2317" s="38"/>
      <c r="EFY2317" s="37"/>
      <c r="EFZ2317" s="38"/>
      <c r="EGA2317" s="37"/>
      <c r="EGB2317" s="38"/>
      <c r="EGC2317" s="37"/>
      <c r="EGD2317" s="38"/>
      <c r="EGE2317" s="37"/>
      <c r="EGF2317" s="38"/>
      <c r="EGG2317" s="37"/>
      <c r="EGH2317" s="38"/>
      <c r="EGI2317" s="37"/>
      <c r="EGJ2317" s="38"/>
      <c r="EGK2317" s="37"/>
      <c r="EGL2317" s="38"/>
      <c r="EGM2317" s="37"/>
      <c r="EGN2317" s="38"/>
      <c r="EGO2317" s="37"/>
      <c r="EGP2317" s="38"/>
      <c r="EGQ2317" s="37"/>
      <c r="EGR2317" s="38"/>
      <c r="EGS2317" s="37"/>
      <c r="EGT2317" s="38"/>
      <c r="EGU2317" s="37"/>
      <c r="EGV2317" s="38"/>
      <c r="EGW2317" s="37"/>
      <c r="EGX2317" s="38"/>
      <c r="EGY2317" s="37"/>
      <c r="EGZ2317" s="38"/>
      <c r="EHA2317" s="37"/>
      <c r="EHB2317" s="38"/>
      <c r="EHC2317" s="37"/>
      <c r="EHD2317" s="38"/>
      <c r="EHE2317" s="37"/>
      <c r="EHF2317" s="38"/>
      <c r="EHG2317" s="37"/>
      <c r="EHH2317" s="38"/>
      <c r="EHI2317" s="37"/>
      <c r="EHJ2317" s="38"/>
      <c r="EHK2317" s="37"/>
      <c r="EHL2317" s="38"/>
      <c r="EHM2317" s="37"/>
      <c r="EHN2317" s="38"/>
      <c r="EHO2317" s="37"/>
      <c r="EHP2317" s="38"/>
      <c r="EHQ2317" s="37"/>
      <c r="EHR2317" s="38"/>
      <c r="EHS2317" s="37"/>
      <c r="EHT2317" s="38"/>
      <c r="EHU2317" s="37"/>
      <c r="EHV2317" s="38"/>
      <c r="EHW2317" s="37"/>
      <c r="EHX2317" s="38"/>
      <c r="EHY2317" s="37"/>
      <c r="EHZ2317" s="38"/>
      <c r="EIA2317" s="37"/>
      <c r="EIB2317" s="38"/>
      <c r="EIC2317" s="37"/>
      <c r="EID2317" s="38"/>
      <c r="EIE2317" s="37"/>
      <c r="EIF2317" s="38"/>
      <c r="EIG2317" s="37"/>
      <c r="EIH2317" s="38"/>
      <c r="EII2317" s="37"/>
      <c r="EIJ2317" s="38"/>
      <c r="EIK2317" s="37"/>
      <c r="EIL2317" s="38"/>
      <c r="EIM2317" s="37"/>
      <c r="EIN2317" s="38"/>
      <c r="EIO2317" s="37"/>
      <c r="EIP2317" s="38"/>
      <c r="EIQ2317" s="37"/>
      <c r="EIR2317" s="38"/>
      <c r="EIS2317" s="37"/>
      <c r="EIT2317" s="38"/>
      <c r="EIU2317" s="37"/>
      <c r="EIV2317" s="38"/>
      <c r="EIW2317" s="37"/>
      <c r="EIX2317" s="38"/>
      <c r="EIY2317" s="37"/>
      <c r="EIZ2317" s="38"/>
      <c r="EJA2317" s="37"/>
      <c r="EJB2317" s="38"/>
      <c r="EJC2317" s="37"/>
      <c r="EJD2317" s="38"/>
      <c r="EJE2317" s="37"/>
      <c r="EJF2317" s="38"/>
      <c r="EJG2317" s="37"/>
      <c r="EJH2317" s="38"/>
      <c r="EJI2317" s="37"/>
      <c r="EJJ2317" s="38"/>
      <c r="EJK2317" s="37"/>
      <c r="EJL2317" s="38"/>
      <c r="EJM2317" s="37"/>
      <c r="EJN2317" s="38"/>
      <c r="EJO2317" s="37"/>
      <c r="EJP2317" s="38"/>
      <c r="EJQ2317" s="37"/>
      <c r="EJR2317" s="38"/>
      <c r="EJS2317" s="37"/>
      <c r="EJT2317" s="38"/>
      <c r="EJU2317" s="37"/>
      <c r="EJV2317" s="38"/>
      <c r="EJW2317" s="37"/>
      <c r="EJX2317" s="38"/>
      <c r="EJY2317" s="37"/>
      <c r="EJZ2317" s="38"/>
      <c r="EKA2317" s="37"/>
      <c r="EKB2317" s="38"/>
      <c r="EKC2317" s="37"/>
      <c r="EKD2317" s="38"/>
      <c r="EKE2317" s="37"/>
      <c r="EKF2317" s="38"/>
      <c r="EKG2317" s="37"/>
      <c r="EKH2317" s="38"/>
      <c r="EKI2317" s="37"/>
      <c r="EKJ2317" s="38"/>
      <c r="EKK2317" s="37"/>
      <c r="EKL2317" s="38"/>
      <c r="EKM2317" s="37"/>
      <c r="EKN2317" s="38"/>
      <c r="EKO2317" s="37"/>
      <c r="EKP2317" s="38"/>
      <c r="EKQ2317" s="37"/>
      <c r="EKR2317" s="38"/>
      <c r="EKS2317" s="37"/>
      <c r="EKT2317" s="38"/>
      <c r="EKU2317" s="37"/>
      <c r="EKV2317" s="38"/>
      <c r="EKW2317" s="37"/>
      <c r="EKX2317" s="38"/>
      <c r="EKY2317" s="37"/>
      <c r="EKZ2317" s="38"/>
      <c r="ELA2317" s="37"/>
      <c r="ELB2317" s="38"/>
      <c r="ELC2317" s="37"/>
      <c r="ELD2317" s="38"/>
      <c r="ELE2317" s="37"/>
      <c r="ELF2317" s="38"/>
      <c r="ELG2317" s="37"/>
      <c r="ELH2317" s="38"/>
      <c r="ELI2317" s="37"/>
      <c r="ELJ2317" s="38"/>
      <c r="ELK2317" s="37"/>
      <c r="ELL2317" s="38"/>
      <c r="ELM2317" s="37"/>
      <c r="ELN2317" s="38"/>
      <c r="ELO2317" s="37"/>
      <c r="ELP2317" s="38"/>
      <c r="ELQ2317" s="37"/>
      <c r="ELR2317" s="38"/>
      <c r="ELS2317" s="37"/>
      <c r="ELT2317" s="38"/>
      <c r="ELU2317" s="37"/>
      <c r="ELV2317" s="38"/>
      <c r="ELW2317" s="37"/>
      <c r="ELX2317" s="38"/>
      <c r="ELY2317" s="37"/>
      <c r="ELZ2317" s="38"/>
      <c r="EMA2317" s="37"/>
      <c r="EMB2317" s="38"/>
      <c r="EMC2317" s="37"/>
      <c r="EMD2317" s="38"/>
      <c r="EME2317" s="37"/>
      <c r="EMF2317" s="38"/>
      <c r="EMG2317" s="37"/>
      <c r="EMH2317" s="38"/>
      <c r="EMI2317" s="37"/>
      <c r="EMJ2317" s="38"/>
      <c r="EMK2317" s="37"/>
      <c r="EML2317" s="38"/>
      <c r="EMM2317" s="37"/>
      <c r="EMN2317" s="38"/>
      <c r="EMO2317" s="37"/>
      <c r="EMP2317" s="38"/>
      <c r="EMQ2317" s="37"/>
      <c r="EMR2317" s="38"/>
      <c r="EMS2317" s="37"/>
      <c r="EMT2317" s="38"/>
      <c r="EMU2317" s="37"/>
      <c r="EMV2317" s="38"/>
      <c r="EMW2317" s="37"/>
      <c r="EMX2317" s="38"/>
      <c r="EMY2317" s="37"/>
      <c r="EMZ2317" s="38"/>
      <c r="ENA2317" s="37"/>
      <c r="ENB2317" s="38"/>
      <c r="ENC2317" s="37"/>
      <c r="END2317" s="38"/>
      <c r="ENE2317" s="37"/>
      <c r="ENF2317" s="38"/>
      <c r="ENG2317" s="37"/>
      <c r="ENH2317" s="38"/>
      <c r="ENI2317" s="37"/>
      <c r="ENJ2317" s="38"/>
      <c r="ENK2317" s="37"/>
      <c r="ENL2317" s="38"/>
      <c r="ENM2317" s="37"/>
      <c r="ENN2317" s="38"/>
      <c r="ENO2317" s="37"/>
      <c r="ENP2317" s="38"/>
      <c r="ENQ2317" s="37"/>
      <c r="ENR2317" s="38"/>
      <c r="ENS2317" s="37"/>
      <c r="ENT2317" s="38"/>
      <c r="ENU2317" s="37"/>
      <c r="ENV2317" s="38"/>
      <c r="ENW2317" s="37"/>
      <c r="ENX2317" s="38"/>
      <c r="ENY2317" s="37"/>
      <c r="ENZ2317" s="38"/>
      <c r="EOA2317" s="37"/>
      <c r="EOB2317" s="38"/>
      <c r="EOC2317" s="37"/>
      <c r="EOD2317" s="38"/>
      <c r="EOE2317" s="37"/>
      <c r="EOF2317" s="38"/>
      <c r="EOG2317" s="37"/>
      <c r="EOH2317" s="38"/>
      <c r="EOI2317" s="37"/>
      <c r="EOJ2317" s="38"/>
      <c r="EOK2317" s="37"/>
      <c r="EOL2317" s="38"/>
      <c r="EOM2317" s="37"/>
      <c r="EON2317" s="38"/>
      <c r="EOO2317" s="37"/>
      <c r="EOP2317" s="38"/>
      <c r="EOQ2317" s="37"/>
      <c r="EOR2317" s="38"/>
      <c r="EOS2317" s="37"/>
      <c r="EOT2317" s="38"/>
      <c r="EOU2317" s="37"/>
      <c r="EOV2317" s="38"/>
      <c r="EOW2317" s="37"/>
      <c r="EOX2317" s="38"/>
      <c r="EOY2317" s="37"/>
      <c r="EOZ2317" s="38"/>
      <c r="EPA2317" s="37"/>
      <c r="EPB2317" s="38"/>
      <c r="EPC2317" s="37"/>
      <c r="EPD2317" s="38"/>
      <c r="EPE2317" s="37"/>
      <c r="EPF2317" s="38"/>
      <c r="EPG2317" s="37"/>
      <c r="EPH2317" s="38"/>
      <c r="EPI2317" s="37"/>
      <c r="EPJ2317" s="38"/>
      <c r="EPK2317" s="37"/>
      <c r="EPL2317" s="38"/>
      <c r="EPM2317" s="37"/>
      <c r="EPN2317" s="38"/>
      <c r="EPO2317" s="37"/>
      <c r="EPP2317" s="38"/>
      <c r="EPQ2317" s="37"/>
      <c r="EPR2317" s="38"/>
      <c r="EPS2317" s="37"/>
      <c r="EPT2317" s="38"/>
      <c r="EPU2317" s="37"/>
      <c r="EPV2317" s="38"/>
      <c r="EPW2317" s="37"/>
      <c r="EPX2317" s="38"/>
      <c r="EPY2317" s="37"/>
      <c r="EPZ2317" s="38"/>
      <c r="EQA2317" s="37"/>
      <c r="EQB2317" s="38"/>
      <c r="EQC2317" s="37"/>
      <c r="EQD2317" s="38"/>
      <c r="EQE2317" s="37"/>
      <c r="EQF2317" s="38"/>
      <c r="EQG2317" s="37"/>
      <c r="EQH2317" s="38"/>
      <c r="EQI2317" s="37"/>
      <c r="EQJ2317" s="38"/>
      <c r="EQK2317" s="37"/>
      <c r="EQL2317" s="38"/>
      <c r="EQM2317" s="37"/>
      <c r="EQN2317" s="38"/>
      <c r="EQO2317" s="37"/>
      <c r="EQP2317" s="38"/>
      <c r="EQQ2317" s="37"/>
      <c r="EQR2317" s="38"/>
      <c r="EQS2317" s="37"/>
      <c r="EQT2317" s="38"/>
      <c r="EQU2317" s="37"/>
      <c r="EQV2317" s="38"/>
      <c r="EQW2317" s="37"/>
      <c r="EQX2317" s="38"/>
      <c r="EQY2317" s="37"/>
      <c r="EQZ2317" s="38"/>
      <c r="ERA2317" s="37"/>
      <c r="ERB2317" s="38"/>
      <c r="ERC2317" s="37"/>
      <c r="ERD2317" s="38"/>
      <c r="ERE2317" s="37"/>
      <c r="ERF2317" s="38"/>
      <c r="ERG2317" s="37"/>
      <c r="ERH2317" s="38"/>
      <c r="ERI2317" s="37"/>
      <c r="ERJ2317" s="38"/>
      <c r="ERK2317" s="37"/>
      <c r="ERL2317" s="38"/>
      <c r="ERM2317" s="37"/>
      <c r="ERN2317" s="38"/>
      <c r="ERO2317" s="37"/>
      <c r="ERP2317" s="38"/>
      <c r="ERQ2317" s="37"/>
      <c r="ERR2317" s="38"/>
      <c r="ERS2317" s="37"/>
      <c r="ERT2317" s="38"/>
      <c r="ERU2317" s="37"/>
      <c r="ERV2317" s="38"/>
      <c r="ERW2317" s="37"/>
      <c r="ERX2317" s="38"/>
      <c r="ERY2317" s="37"/>
      <c r="ERZ2317" s="38"/>
      <c r="ESA2317" s="37"/>
      <c r="ESB2317" s="38"/>
      <c r="ESC2317" s="37"/>
      <c r="ESD2317" s="38"/>
      <c r="ESE2317" s="37"/>
      <c r="ESF2317" s="38"/>
      <c r="ESG2317" s="37"/>
      <c r="ESH2317" s="38"/>
      <c r="ESI2317" s="37"/>
      <c r="ESJ2317" s="38"/>
      <c r="ESK2317" s="37"/>
      <c r="ESL2317" s="38"/>
      <c r="ESM2317" s="37"/>
      <c r="ESN2317" s="38"/>
      <c r="ESO2317" s="37"/>
      <c r="ESP2317" s="38"/>
      <c r="ESQ2317" s="37"/>
      <c r="ESR2317" s="38"/>
      <c r="ESS2317" s="37"/>
      <c r="EST2317" s="38"/>
      <c r="ESU2317" s="37"/>
      <c r="ESV2317" s="38"/>
      <c r="ESW2317" s="37"/>
      <c r="ESX2317" s="38"/>
      <c r="ESY2317" s="37"/>
      <c r="ESZ2317" s="38"/>
      <c r="ETA2317" s="37"/>
      <c r="ETB2317" s="38"/>
      <c r="ETC2317" s="37"/>
      <c r="ETD2317" s="38"/>
      <c r="ETE2317" s="37"/>
      <c r="ETF2317" s="38"/>
      <c r="ETG2317" s="37"/>
      <c r="ETH2317" s="38"/>
      <c r="ETI2317" s="37"/>
      <c r="ETJ2317" s="38"/>
      <c r="ETK2317" s="37"/>
      <c r="ETL2317" s="38"/>
      <c r="ETM2317" s="37"/>
      <c r="ETN2317" s="38"/>
      <c r="ETO2317" s="37"/>
      <c r="ETP2317" s="38"/>
      <c r="ETQ2317" s="37"/>
      <c r="ETR2317" s="38"/>
      <c r="ETS2317" s="37"/>
      <c r="ETT2317" s="38"/>
      <c r="ETU2317" s="37"/>
      <c r="ETV2317" s="38"/>
      <c r="ETW2317" s="37"/>
      <c r="ETX2317" s="38"/>
      <c r="ETY2317" s="37"/>
      <c r="ETZ2317" s="38"/>
      <c r="EUA2317" s="37"/>
      <c r="EUB2317" s="38"/>
      <c r="EUC2317" s="37"/>
      <c r="EUD2317" s="38"/>
      <c r="EUE2317" s="37"/>
      <c r="EUF2317" s="38"/>
      <c r="EUG2317" s="37"/>
      <c r="EUH2317" s="38"/>
      <c r="EUI2317" s="37"/>
      <c r="EUJ2317" s="38"/>
      <c r="EUK2317" s="37"/>
      <c r="EUL2317" s="38"/>
      <c r="EUM2317" s="37"/>
      <c r="EUN2317" s="38"/>
      <c r="EUO2317" s="37"/>
      <c r="EUP2317" s="38"/>
      <c r="EUQ2317" s="37"/>
      <c r="EUR2317" s="38"/>
      <c r="EUS2317" s="37"/>
      <c r="EUT2317" s="38"/>
      <c r="EUU2317" s="37"/>
      <c r="EUV2317" s="38"/>
      <c r="EUW2317" s="37"/>
      <c r="EUX2317" s="38"/>
      <c r="EUY2317" s="37"/>
      <c r="EUZ2317" s="38"/>
      <c r="EVA2317" s="37"/>
      <c r="EVB2317" s="38"/>
      <c r="EVC2317" s="37"/>
      <c r="EVD2317" s="38"/>
      <c r="EVE2317" s="37"/>
      <c r="EVF2317" s="38"/>
      <c r="EVG2317" s="37"/>
      <c r="EVH2317" s="38"/>
      <c r="EVI2317" s="37"/>
      <c r="EVJ2317" s="38"/>
      <c r="EVK2317" s="37"/>
      <c r="EVL2317" s="38"/>
      <c r="EVM2317" s="37"/>
      <c r="EVN2317" s="38"/>
      <c r="EVO2317" s="37"/>
      <c r="EVP2317" s="38"/>
      <c r="EVQ2317" s="37"/>
      <c r="EVR2317" s="38"/>
      <c r="EVS2317" s="37"/>
      <c r="EVT2317" s="38"/>
      <c r="EVU2317" s="37"/>
      <c r="EVV2317" s="38"/>
      <c r="EVW2317" s="37"/>
      <c r="EVX2317" s="38"/>
      <c r="EVY2317" s="37"/>
      <c r="EVZ2317" s="38"/>
      <c r="EWA2317" s="37"/>
      <c r="EWB2317" s="38"/>
      <c r="EWC2317" s="37"/>
      <c r="EWD2317" s="38"/>
      <c r="EWE2317" s="37"/>
      <c r="EWF2317" s="38"/>
      <c r="EWG2317" s="37"/>
      <c r="EWH2317" s="38"/>
      <c r="EWI2317" s="37"/>
      <c r="EWJ2317" s="38"/>
      <c r="EWK2317" s="37"/>
      <c r="EWL2317" s="38"/>
      <c r="EWM2317" s="37"/>
      <c r="EWN2317" s="38"/>
      <c r="EWO2317" s="37"/>
      <c r="EWP2317" s="38"/>
      <c r="EWQ2317" s="37"/>
      <c r="EWR2317" s="38"/>
      <c r="EWS2317" s="37"/>
      <c r="EWT2317" s="38"/>
      <c r="EWU2317" s="37"/>
      <c r="EWV2317" s="38"/>
      <c r="EWW2317" s="37"/>
      <c r="EWX2317" s="38"/>
      <c r="EWY2317" s="37"/>
      <c r="EWZ2317" s="38"/>
      <c r="EXA2317" s="37"/>
      <c r="EXB2317" s="38"/>
      <c r="EXC2317" s="37"/>
      <c r="EXD2317" s="38"/>
      <c r="EXE2317" s="37"/>
      <c r="EXF2317" s="38"/>
      <c r="EXG2317" s="37"/>
      <c r="EXH2317" s="38"/>
      <c r="EXI2317" s="37"/>
      <c r="EXJ2317" s="38"/>
      <c r="EXK2317" s="37"/>
      <c r="EXL2317" s="38"/>
      <c r="EXM2317" s="37"/>
      <c r="EXN2317" s="38"/>
      <c r="EXO2317" s="37"/>
      <c r="EXP2317" s="38"/>
      <c r="EXQ2317" s="37"/>
      <c r="EXR2317" s="38"/>
      <c r="EXS2317" s="37"/>
      <c r="EXT2317" s="38"/>
      <c r="EXU2317" s="37"/>
      <c r="EXV2317" s="38"/>
      <c r="EXW2317" s="37"/>
      <c r="EXX2317" s="38"/>
      <c r="EXY2317" s="37"/>
      <c r="EXZ2317" s="38"/>
      <c r="EYA2317" s="37"/>
      <c r="EYB2317" s="38"/>
      <c r="EYC2317" s="37"/>
      <c r="EYD2317" s="38"/>
      <c r="EYE2317" s="37"/>
      <c r="EYF2317" s="38"/>
      <c r="EYG2317" s="37"/>
      <c r="EYH2317" s="38"/>
      <c r="EYI2317" s="37"/>
      <c r="EYJ2317" s="38"/>
      <c r="EYK2317" s="37"/>
      <c r="EYL2317" s="38"/>
      <c r="EYM2317" s="37"/>
      <c r="EYN2317" s="38"/>
      <c r="EYO2317" s="37"/>
      <c r="EYP2317" s="38"/>
      <c r="EYQ2317" s="37"/>
      <c r="EYR2317" s="38"/>
      <c r="EYS2317" s="37"/>
      <c r="EYT2317" s="38"/>
      <c r="EYU2317" s="37"/>
      <c r="EYV2317" s="38"/>
      <c r="EYW2317" s="37"/>
      <c r="EYX2317" s="38"/>
      <c r="EYY2317" s="37"/>
      <c r="EYZ2317" s="38"/>
      <c r="EZA2317" s="37"/>
      <c r="EZB2317" s="38"/>
      <c r="EZC2317" s="37"/>
      <c r="EZD2317" s="38"/>
      <c r="EZE2317" s="37"/>
      <c r="EZF2317" s="38"/>
      <c r="EZG2317" s="37"/>
      <c r="EZH2317" s="38"/>
      <c r="EZI2317" s="37"/>
      <c r="EZJ2317" s="38"/>
      <c r="EZK2317" s="37"/>
      <c r="EZL2317" s="38"/>
      <c r="EZM2317" s="37"/>
      <c r="EZN2317" s="38"/>
      <c r="EZO2317" s="37"/>
      <c r="EZP2317" s="38"/>
      <c r="EZQ2317" s="37"/>
      <c r="EZR2317" s="38"/>
      <c r="EZS2317" s="37"/>
      <c r="EZT2317" s="38"/>
      <c r="EZU2317" s="37"/>
      <c r="EZV2317" s="38"/>
      <c r="EZW2317" s="37"/>
      <c r="EZX2317" s="38"/>
      <c r="EZY2317" s="37"/>
      <c r="EZZ2317" s="38"/>
      <c r="FAA2317" s="37"/>
      <c r="FAB2317" s="38"/>
      <c r="FAC2317" s="37"/>
      <c r="FAD2317" s="38"/>
      <c r="FAE2317" s="37"/>
      <c r="FAF2317" s="38"/>
      <c r="FAG2317" s="37"/>
      <c r="FAH2317" s="38"/>
      <c r="FAI2317" s="37"/>
      <c r="FAJ2317" s="38"/>
      <c r="FAK2317" s="37"/>
      <c r="FAL2317" s="38"/>
      <c r="FAM2317" s="37"/>
      <c r="FAN2317" s="38"/>
      <c r="FAO2317" s="37"/>
      <c r="FAP2317" s="38"/>
      <c r="FAQ2317" s="37"/>
      <c r="FAR2317" s="38"/>
      <c r="FAS2317" s="37"/>
      <c r="FAT2317" s="38"/>
      <c r="FAU2317" s="37"/>
      <c r="FAV2317" s="38"/>
      <c r="FAW2317" s="37"/>
      <c r="FAX2317" s="38"/>
      <c r="FAY2317" s="37"/>
      <c r="FAZ2317" s="38"/>
      <c r="FBA2317" s="37"/>
      <c r="FBB2317" s="38"/>
      <c r="FBC2317" s="37"/>
      <c r="FBD2317" s="38"/>
      <c r="FBE2317" s="37"/>
      <c r="FBF2317" s="38"/>
      <c r="FBG2317" s="37"/>
      <c r="FBH2317" s="38"/>
      <c r="FBI2317" s="37"/>
      <c r="FBJ2317" s="38"/>
      <c r="FBK2317" s="37"/>
      <c r="FBL2317" s="38"/>
      <c r="FBM2317" s="37"/>
      <c r="FBN2317" s="38"/>
      <c r="FBO2317" s="37"/>
      <c r="FBP2317" s="38"/>
      <c r="FBQ2317" s="37"/>
      <c r="FBR2317" s="38"/>
      <c r="FBS2317" s="37"/>
      <c r="FBT2317" s="38"/>
      <c r="FBU2317" s="37"/>
      <c r="FBV2317" s="38"/>
      <c r="FBW2317" s="37"/>
      <c r="FBX2317" s="38"/>
      <c r="FBY2317" s="37"/>
      <c r="FBZ2317" s="38"/>
      <c r="FCA2317" s="37"/>
      <c r="FCB2317" s="38"/>
      <c r="FCC2317" s="37"/>
      <c r="FCD2317" s="38"/>
      <c r="FCE2317" s="37"/>
      <c r="FCF2317" s="38"/>
      <c r="FCG2317" s="37"/>
      <c r="FCH2317" s="38"/>
      <c r="FCI2317" s="37"/>
      <c r="FCJ2317" s="38"/>
      <c r="FCK2317" s="37"/>
      <c r="FCL2317" s="38"/>
      <c r="FCM2317" s="37"/>
      <c r="FCN2317" s="38"/>
      <c r="FCO2317" s="37"/>
      <c r="FCP2317" s="38"/>
      <c r="FCQ2317" s="37"/>
      <c r="FCR2317" s="38"/>
      <c r="FCS2317" s="37"/>
      <c r="FCT2317" s="38"/>
      <c r="FCU2317" s="37"/>
      <c r="FCV2317" s="38"/>
      <c r="FCW2317" s="37"/>
      <c r="FCX2317" s="38"/>
      <c r="FCY2317" s="37"/>
      <c r="FCZ2317" s="38"/>
      <c r="FDA2317" s="37"/>
      <c r="FDB2317" s="38"/>
      <c r="FDC2317" s="37"/>
      <c r="FDD2317" s="38"/>
      <c r="FDE2317" s="37"/>
      <c r="FDF2317" s="38"/>
      <c r="FDG2317" s="37"/>
      <c r="FDH2317" s="38"/>
      <c r="FDI2317" s="37"/>
      <c r="FDJ2317" s="38"/>
      <c r="FDK2317" s="37"/>
      <c r="FDL2317" s="38"/>
      <c r="FDM2317" s="37"/>
      <c r="FDN2317" s="38"/>
      <c r="FDO2317" s="37"/>
      <c r="FDP2317" s="38"/>
      <c r="FDQ2317" s="37"/>
      <c r="FDR2317" s="38"/>
      <c r="FDS2317" s="37"/>
      <c r="FDT2317" s="38"/>
      <c r="FDU2317" s="37"/>
      <c r="FDV2317" s="38"/>
      <c r="FDW2317" s="37"/>
      <c r="FDX2317" s="38"/>
      <c r="FDY2317" s="37"/>
      <c r="FDZ2317" s="38"/>
      <c r="FEA2317" s="37"/>
      <c r="FEB2317" s="38"/>
      <c r="FEC2317" s="37"/>
      <c r="FED2317" s="38"/>
      <c r="FEE2317" s="37"/>
      <c r="FEF2317" s="38"/>
      <c r="FEG2317" s="37"/>
      <c r="FEH2317" s="38"/>
      <c r="FEI2317" s="37"/>
      <c r="FEJ2317" s="38"/>
      <c r="FEK2317" s="37"/>
      <c r="FEL2317" s="38"/>
      <c r="FEM2317" s="37"/>
      <c r="FEN2317" s="38"/>
      <c r="FEO2317" s="37"/>
      <c r="FEP2317" s="38"/>
      <c r="FEQ2317" s="37"/>
      <c r="FER2317" s="38"/>
      <c r="FES2317" s="37"/>
      <c r="FET2317" s="38"/>
      <c r="FEU2317" s="37"/>
      <c r="FEV2317" s="38"/>
      <c r="FEW2317" s="37"/>
      <c r="FEX2317" s="38"/>
      <c r="FEY2317" s="37"/>
      <c r="FEZ2317" s="38"/>
      <c r="FFA2317" s="37"/>
      <c r="FFB2317" s="38"/>
      <c r="FFC2317" s="37"/>
      <c r="FFD2317" s="38"/>
      <c r="FFE2317" s="37"/>
      <c r="FFF2317" s="38"/>
      <c r="FFG2317" s="37"/>
      <c r="FFH2317" s="38"/>
      <c r="FFI2317" s="37"/>
      <c r="FFJ2317" s="38"/>
      <c r="FFK2317" s="37"/>
      <c r="FFL2317" s="38"/>
      <c r="FFM2317" s="37"/>
      <c r="FFN2317" s="38"/>
      <c r="FFO2317" s="37"/>
      <c r="FFP2317" s="38"/>
      <c r="FFQ2317" s="37"/>
      <c r="FFR2317" s="38"/>
      <c r="FFS2317" s="37"/>
      <c r="FFT2317" s="38"/>
      <c r="FFU2317" s="37"/>
      <c r="FFV2317" s="38"/>
      <c r="FFW2317" s="37"/>
      <c r="FFX2317" s="38"/>
      <c r="FFY2317" s="37"/>
      <c r="FFZ2317" s="38"/>
      <c r="FGA2317" s="37"/>
      <c r="FGB2317" s="38"/>
      <c r="FGC2317" s="37"/>
      <c r="FGD2317" s="38"/>
      <c r="FGE2317" s="37"/>
      <c r="FGF2317" s="38"/>
      <c r="FGG2317" s="37"/>
      <c r="FGH2317" s="38"/>
      <c r="FGI2317" s="37"/>
      <c r="FGJ2317" s="38"/>
      <c r="FGK2317" s="37"/>
      <c r="FGL2317" s="38"/>
      <c r="FGM2317" s="37"/>
      <c r="FGN2317" s="38"/>
      <c r="FGO2317" s="37"/>
      <c r="FGP2317" s="38"/>
      <c r="FGQ2317" s="37"/>
      <c r="FGR2317" s="38"/>
      <c r="FGS2317" s="37"/>
      <c r="FGT2317" s="38"/>
      <c r="FGU2317" s="37"/>
      <c r="FGV2317" s="38"/>
      <c r="FGW2317" s="37"/>
      <c r="FGX2317" s="38"/>
      <c r="FGY2317" s="37"/>
      <c r="FGZ2317" s="38"/>
      <c r="FHA2317" s="37"/>
      <c r="FHB2317" s="38"/>
      <c r="FHC2317" s="37"/>
      <c r="FHD2317" s="38"/>
      <c r="FHE2317" s="37"/>
      <c r="FHF2317" s="38"/>
      <c r="FHG2317" s="37"/>
      <c r="FHH2317" s="38"/>
      <c r="FHI2317" s="37"/>
      <c r="FHJ2317" s="38"/>
      <c r="FHK2317" s="37"/>
      <c r="FHL2317" s="38"/>
      <c r="FHM2317" s="37"/>
      <c r="FHN2317" s="38"/>
      <c r="FHO2317" s="37"/>
      <c r="FHP2317" s="38"/>
      <c r="FHQ2317" s="37"/>
      <c r="FHR2317" s="38"/>
      <c r="FHS2317" s="37"/>
      <c r="FHT2317" s="38"/>
      <c r="FHU2317" s="37"/>
      <c r="FHV2317" s="38"/>
      <c r="FHW2317" s="37"/>
      <c r="FHX2317" s="38"/>
      <c r="FHY2317" s="37"/>
      <c r="FHZ2317" s="38"/>
      <c r="FIA2317" s="37"/>
      <c r="FIB2317" s="38"/>
      <c r="FIC2317" s="37"/>
      <c r="FID2317" s="38"/>
      <c r="FIE2317" s="37"/>
      <c r="FIF2317" s="38"/>
      <c r="FIG2317" s="37"/>
      <c r="FIH2317" s="38"/>
      <c r="FII2317" s="37"/>
      <c r="FIJ2317" s="38"/>
      <c r="FIK2317" s="37"/>
      <c r="FIL2317" s="38"/>
      <c r="FIM2317" s="37"/>
      <c r="FIN2317" s="38"/>
      <c r="FIO2317" s="37"/>
      <c r="FIP2317" s="38"/>
      <c r="FIQ2317" s="37"/>
      <c r="FIR2317" s="38"/>
      <c r="FIS2317" s="37"/>
      <c r="FIT2317" s="38"/>
      <c r="FIU2317" s="37"/>
      <c r="FIV2317" s="38"/>
      <c r="FIW2317" s="37"/>
      <c r="FIX2317" s="38"/>
      <c r="FIY2317" s="37"/>
      <c r="FIZ2317" s="38"/>
      <c r="FJA2317" s="37"/>
      <c r="FJB2317" s="38"/>
      <c r="FJC2317" s="37"/>
      <c r="FJD2317" s="38"/>
      <c r="FJE2317" s="37"/>
      <c r="FJF2317" s="38"/>
      <c r="FJG2317" s="37"/>
      <c r="FJH2317" s="38"/>
      <c r="FJI2317" s="37"/>
      <c r="FJJ2317" s="38"/>
      <c r="FJK2317" s="37"/>
      <c r="FJL2317" s="38"/>
      <c r="FJM2317" s="37"/>
      <c r="FJN2317" s="38"/>
      <c r="FJO2317" s="37"/>
      <c r="FJP2317" s="38"/>
      <c r="FJQ2317" s="37"/>
      <c r="FJR2317" s="38"/>
      <c r="FJS2317" s="37"/>
      <c r="FJT2317" s="38"/>
      <c r="FJU2317" s="37"/>
      <c r="FJV2317" s="38"/>
      <c r="FJW2317" s="37"/>
      <c r="FJX2317" s="38"/>
      <c r="FJY2317" s="37"/>
      <c r="FJZ2317" s="38"/>
      <c r="FKA2317" s="37"/>
      <c r="FKB2317" s="38"/>
      <c r="FKC2317" s="37"/>
      <c r="FKD2317" s="38"/>
      <c r="FKE2317" s="37"/>
      <c r="FKF2317" s="38"/>
      <c r="FKG2317" s="37"/>
      <c r="FKH2317" s="38"/>
      <c r="FKI2317" s="37"/>
      <c r="FKJ2317" s="38"/>
      <c r="FKK2317" s="37"/>
      <c r="FKL2317" s="38"/>
      <c r="FKM2317" s="37"/>
      <c r="FKN2317" s="38"/>
      <c r="FKO2317" s="37"/>
      <c r="FKP2317" s="38"/>
      <c r="FKQ2317" s="37"/>
      <c r="FKR2317" s="38"/>
      <c r="FKS2317" s="37"/>
      <c r="FKT2317" s="38"/>
      <c r="FKU2317" s="37"/>
      <c r="FKV2317" s="38"/>
      <c r="FKW2317" s="37"/>
      <c r="FKX2317" s="38"/>
      <c r="FKY2317" s="37"/>
      <c r="FKZ2317" s="38"/>
      <c r="FLA2317" s="37"/>
      <c r="FLB2317" s="38"/>
      <c r="FLC2317" s="37"/>
      <c r="FLD2317" s="38"/>
      <c r="FLE2317" s="37"/>
      <c r="FLF2317" s="38"/>
      <c r="FLG2317" s="37"/>
      <c r="FLH2317" s="38"/>
      <c r="FLI2317" s="37"/>
      <c r="FLJ2317" s="38"/>
      <c r="FLK2317" s="37"/>
      <c r="FLL2317" s="38"/>
      <c r="FLM2317" s="37"/>
      <c r="FLN2317" s="38"/>
      <c r="FLO2317" s="37"/>
      <c r="FLP2317" s="38"/>
      <c r="FLQ2317" s="37"/>
      <c r="FLR2317" s="38"/>
      <c r="FLS2317" s="37"/>
      <c r="FLT2317" s="38"/>
      <c r="FLU2317" s="37"/>
      <c r="FLV2317" s="38"/>
      <c r="FLW2317" s="37"/>
      <c r="FLX2317" s="38"/>
      <c r="FLY2317" s="37"/>
      <c r="FLZ2317" s="38"/>
      <c r="FMA2317" s="37"/>
      <c r="FMB2317" s="38"/>
      <c r="FMC2317" s="37"/>
      <c r="FMD2317" s="38"/>
      <c r="FME2317" s="37"/>
      <c r="FMF2317" s="38"/>
      <c r="FMG2317" s="37"/>
      <c r="FMH2317" s="38"/>
      <c r="FMI2317" s="37"/>
      <c r="FMJ2317" s="38"/>
      <c r="FMK2317" s="37"/>
      <c r="FML2317" s="38"/>
      <c r="FMM2317" s="37"/>
      <c r="FMN2317" s="38"/>
      <c r="FMO2317" s="37"/>
      <c r="FMP2317" s="38"/>
      <c r="FMQ2317" s="37"/>
      <c r="FMR2317" s="38"/>
      <c r="FMS2317" s="37"/>
      <c r="FMT2317" s="38"/>
      <c r="FMU2317" s="37"/>
      <c r="FMV2317" s="38"/>
      <c r="FMW2317" s="37"/>
      <c r="FMX2317" s="38"/>
      <c r="FMY2317" s="37"/>
      <c r="FMZ2317" s="38"/>
      <c r="FNA2317" s="37"/>
      <c r="FNB2317" s="38"/>
      <c r="FNC2317" s="37"/>
      <c r="FND2317" s="38"/>
      <c r="FNE2317" s="37"/>
      <c r="FNF2317" s="38"/>
      <c r="FNG2317" s="37"/>
      <c r="FNH2317" s="38"/>
      <c r="FNI2317" s="37"/>
      <c r="FNJ2317" s="38"/>
      <c r="FNK2317" s="37"/>
      <c r="FNL2317" s="38"/>
      <c r="FNM2317" s="37"/>
      <c r="FNN2317" s="38"/>
      <c r="FNO2317" s="37"/>
      <c r="FNP2317" s="38"/>
      <c r="FNQ2317" s="37"/>
      <c r="FNR2317" s="38"/>
      <c r="FNS2317" s="37"/>
      <c r="FNT2317" s="38"/>
      <c r="FNU2317" s="37"/>
      <c r="FNV2317" s="38"/>
      <c r="FNW2317" s="37"/>
      <c r="FNX2317" s="38"/>
      <c r="FNY2317" s="37"/>
      <c r="FNZ2317" s="38"/>
      <c r="FOA2317" s="37"/>
      <c r="FOB2317" s="38"/>
      <c r="FOC2317" s="37"/>
      <c r="FOD2317" s="38"/>
      <c r="FOE2317" s="37"/>
      <c r="FOF2317" s="38"/>
      <c r="FOG2317" s="37"/>
      <c r="FOH2317" s="38"/>
      <c r="FOI2317" s="37"/>
      <c r="FOJ2317" s="38"/>
      <c r="FOK2317" s="37"/>
      <c r="FOL2317" s="38"/>
      <c r="FOM2317" s="37"/>
      <c r="FON2317" s="38"/>
      <c r="FOO2317" s="37"/>
      <c r="FOP2317" s="38"/>
      <c r="FOQ2317" s="37"/>
      <c r="FOR2317" s="38"/>
      <c r="FOS2317" s="37"/>
      <c r="FOT2317" s="38"/>
      <c r="FOU2317" s="37"/>
      <c r="FOV2317" s="38"/>
      <c r="FOW2317" s="37"/>
      <c r="FOX2317" s="38"/>
      <c r="FOY2317" s="37"/>
      <c r="FOZ2317" s="38"/>
      <c r="FPA2317" s="37"/>
      <c r="FPB2317" s="38"/>
      <c r="FPC2317" s="37"/>
      <c r="FPD2317" s="38"/>
      <c r="FPE2317" s="37"/>
      <c r="FPF2317" s="38"/>
      <c r="FPG2317" s="37"/>
      <c r="FPH2317" s="38"/>
      <c r="FPI2317" s="37"/>
      <c r="FPJ2317" s="38"/>
      <c r="FPK2317" s="37"/>
      <c r="FPL2317" s="38"/>
      <c r="FPM2317" s="37"/>
      <c r="FPN2317" s="38"/>
      <c r="FPO2317" s="37"/>
      <c r="FPP2317" s="38"/>
      <c r="FPQ2317" s="37"/>
      <c r="FPR2317" s="38"/>
      <c r="FPS2317" s="37"/>
      <c r="FPT2317" s="38"/>
      <c r="FPU2317" s="37"/>
      <c r="FPV2317" s="38"/>
      <c r="FPW2317" s="37"/>
      <c r="FPX2317" s="38"/>
      <c r="FPY2317" s="37"/>
      <c r="FPZ2317" s="38"/>
      <c r="FQA2317" s="37"/>
      <c r="FQB2317" s="38"/>
      <c r="FQC2317" s="37"/>
      <c r="FQD2317" s="38"/>
      <c r="FQE2317" s="37"/>
      <c r="FQF2317" s="38"/>
      <c r="FQG2317" s="37"/>
      <c r="FQH2317" s="38"/>
      <c r="FQI2317" s="37"/>
      <c r="FQJ2317" s="38"/>
      <c r="FQK2317" s="37"/>
      <c r="FQL2317" s="38"/>
      <c r="FQM2317" s="37"/>
      <c r="FQN2317" s="38"/>
      <c r="FQO2317" s="37"/>
      <c r="FQP2317" s="38"/>
      <c r="FQQ2317" s="37"/>
      <c r="FQR2317" s="38"/>
      <c r="FQS2317" s="37"/>
      <c r="FQT2317" s="38"/>
      <c r="FQU2317" s="37"/>
      <c r="FQV2317" s="38"/>
      <c r="FQW2317" s="37"/>
      <c r="FQX2317" s="38"/>
      <c r="FQY2317" s="37"/>
      <c r="FQZ2317" s="38"/>
      <c r="FRA2317" s="37"/>
      <c r="FRB2317" s="38"/>
      <c r="FRC2317" s="37"/>
      <c r="FRD2317" s="38"/>
      <c r="FRE2317" s="37"/>
      <c r="FRF2317" s="38"/>
      <c r="FRG2317" s="37"/>
      <c r="FRH2317" s="38"/>
      <c r="FRI2317" s="37"/>
      <c r="FRJ2317" s="38"/>
      <c r="FRK2317" s="37"/>
      <c r="FRL2317" s="38"/>
      <c r="FRM2317" s="37"/>
      <c r="FRN2317" s="38"/>
      <c r="FRO2317" s="37"/>
      <c r="FRP2317" s="38"/>
      <c r="FRQ2317" s="37"/>
      <c r="FRR2317" s="38"/>
      <c r="FRS2317" s="37"/>
      <c r="FRT2317" s="38"/>
      <c r="FRU2317" s="37"/>
      <c r="FRV2317" s="38"/>
      <c r="FRW2317" s="37"/>
      <c r="FRX2317" s="38"/>
      <c r="FRY2317" s="37"/>
      <c r="FRZ2317" s="38"/>
      <c r="FSA2317" s="37"/>
      <c r="FSB2317" s="38"/>
      <c r="FSC2317" s="37"/>
      <c r="FSD2317" s="38"/>
      <c r="FSE2317" s="37"/>
      <c r="FSF2317" s="38"/>
      <c r="FSG2317" s="37"/>
      <c r="FSH2317" s="38"/>
      <c r="FSI2317" s="37"/>
      <c r="FSJ2317" s="38"/>
      <c r="FSK2317" s="37"/>
      <c r="FSL2317" s="38"/>
      <c r="FSM2317" s="37"/>
      <c r="FSN2317" s="38"/>
      <c r="FSO2317" s="37"/>
      <c r="FSP2317" s="38"/>
      <c r="FSQ2317" s="37"/>
      <c r="FSR2317" s="38"/>
      <c r="FSS2317" s="37"/>
      <c r="FST2317" s="38"/>
      <c r="FSU2317" s="37"/>
      <c r="FSV2317" s="38"/>
      <c r="FSW2317" s="37"/>
      <c r="FSX2317" s="38"/>
      <c r="FSY2317" s="37"/>
      <c r="FSZ2317" s="38"/>
      <c r="FTA2317" s="37"/>
      <c r="FTB2317" s="38"/>
      <c r="FTC2317" s="37"/>
      <c r="FTD2317" s="38"/>
      <c r="FTE2317" s="37"/>
      <c r="FTF2317" s="38"/>
      <c r="FTG2317" s="37"/>
      <c r="FTH2317" s="38"/>
      <c r="FTI2317" s="37"/>
      <c r="FTJ2317" s="38"/>
      <c r="FTK2317" s="37"/>
      <c r="FTL2317" s="38"/>
      <c r="FTM2317" s="37"/>
      <c r="FTN2317" s="38"/>
      <c r="FTO2317" s="37"/>
      <c r="FTP2317" s="38"/>
      <c r="FTQ2317" s="37"/>
      <c r="FTR2317" s="38"/>
      <c r="FTS2317" s="37"/>
      <c r="FTT2317" s="38"/>
      <c r="FTU2317" s="37"/>
      <c r="FTV2317" s="38"/>
      <c r="FTW2317" s="37"/>
      <c r="FTX2317" s="38"/>
      <c r="FTY2317" s="37"/>
      <c r="FTZ2317" s="38"/>
      <c r="FUA2317" s="37"/>
      <c r="FUB2317" s="38"/>
      <c r="FUC2317" s="37"/>
      <c r="FUD2317" s="38"/>
      <c r="FUE2317" s="37"/>
      <c r="FUF2317" s="38"/>
      <c r="FUG2317" s="37"/>
      <c r="FUH2317" s="38"/>
      <c r="FUI2317" s="37"/>
      <c r="FUJ2317" s="38"/>
      <c r="FUK2317" s="37"/>
      <c r="FUL2317" s="38"/>
      <c r="FUM2317" s="37"/>
      <c r="FUN2317" s="38"/>
      <c r="FUO2317" s="37"/>
      <c r="FUP2317" s="38"/>
      <c r="FUQ2317" s="37"/>
      <c r="FUR2317" s="38"/>
      <c r="FUS2317" s="37"/>
      <c r="FUT2317" s="38"/>
      <c r="FUU2317" s="37"/>
      <c r="FUV2317" s="38"/>
      <c r="FUW2317" s="37"/>
      <c r="FUX2317" s="38"/>
      <c r="FUY2317" s="37"/>
      <c r="FUZ2317" s="38"/>
      <c r="FVA2317" s="37"/>
      <c r="FVB2317" s="38"/>
      <c r="FVC2317" s="37"/>
      <c r="FVD2317" s="38"/>
      <c r="FVE2317" s="37"/>
      <c r="FVF2317" s="38"/>
      <c r="FVG2317" s="37"/>
      <c r="FVH2317" s="38"/>
      <c r="FVI2317" s="37"/>
      <c r="FVJ2317" s="38"/>
      <c r="FVK2317" s="37"/>
      <c r="FVL2317" s="38"/>
      <c r="FVM2317" s="37"/>
      <c r="FVN2317" s="38"/>
      <c r="FVO2317" s="37"/>
      <c r="FVP2317" s="38"/>
      <c r="FVQ2317" s="37"/>
      <c r="FVR2317" s="38"/>
      <c r="FVS2317" s="37"/>
      <c r="FVT2317" s="38"/>
      <c r="FVU2317" s="37"/>
      <c r="FVV2317" s="38"/>
      <c r="FVW2317" s="37"/>
      <c r="FVX2317" s="38"/>
      <c r="FVY2317" s="37"/>
      <c r="FVZ2317" s="38"/>
      <c r="FWA2317" s="37"/>
      <c r="FWB2317" s="38"/>
      <c r="FWC2317" s="37"/>
      <c r="FWD2317" s="38"/>
      <c r="FWE2317" s="37"/>
      <c r="FWF2317" s="38"/>
      <c r="FWG2317" s="37"/>
      <c r="FWH2317" s="38"/>
      <c r="FWI2317" s="37"/>
      <c r="FWJ2317" s="38"/>
      <c r="FWK2317" s="37"/>
      <c r="FWL2317" s="38"/>
      <c r="FWM2317" s="37"/>
      <c r="FWN2317" s="38"/>
      <c r="FWO2317" s="37"/>
      <c r="FWP2317" s="38"/>
      <c r="FWQ2317" s="37"/>
      <c r="FWR2317" s="38"/>
      <c r="FWS2317" s="37"/>
      <c r="FWT2317" s="38"/>
      <c r="FWU2317" s="37"/>
      <c r="FWV2317" s="38"/>
      <c r="FWW2317" s="37"/>
      <c r="FWX2317" s="38"/>
      <c r="FWY2317" s="37"/>
      <c r="FWZ2317" s="38"/>
      <c r="FXA2317" s="37"/>
      <c r="FXB2317" s="38"/>
      <c r="FXC2317" s="37"/>
      <c r="FXD2317" s="38"/>
      <c r="FXE2317" s="37"/>
      <c r="FXF2317" s="38"/>
      <c r="FXG2317" s="37"/>
      <c r="FXH2317" s="38"/>
      <c r="FXI2317" s="37"/>
      <c r="FXJ2317" s="38"/>
      <c r="FXK2317" s="37"/>
      <c r="FXL2317" s="38"/>
      <c r="FXM2317" s="37"/>
      <c r="FXN2317" s="38"/>
      <c r="FXO2317" s="37"/>
      <c r="FXP2317" s="38"/>
      <c r="FXQ2317" s="37"/>
      <c r="FXR2317" s="38"/>
      <c r="FXS2317" s="37"/>
      <c r="FXT2317" s="38"/>
      <c r="FXU2317" s="37"/>
      <c r="FXV2317" s="38"/>
      <c r="FXW2317" s="37"/>
      <c r="FXX2317" s="38"/>
      <c r="FXY2317" s="37"/>
      <c r="FXZ2317" s="38"/>
      <c r="FYA2317" s="37"/>
      <c r="FYB2317" s="38"/>
      <c r="FYC2317" s="37"/>
      <c r="FYD2317" s="38"/>
      <c r="FYE2317" s="37"/>
      <c r="FYF2317" s="38"/>
      <c r="FYG2317" s="37"/>
      <c r="FYH2317" s="38"/>
      <c r="FYI2317" s="37"/>
      <c r="FYJ2317" s="38"/>
      <c r="FYK2317" s="37"/>
      <c r="FYL2317" s="38"/>
      <c r="FYM2317" s="37"/>
      <c r="FYN2317" s="38"/>
      <c r="FYO2317" s="37"/>
      <c r="FYP2317" s="38"/>
      <c r="FYQ2317" s="37"/>
      <c r="FYR2317" s="38"/>
      <c r="FYS2317" s="37"/>
      <c r="FYT2317" s="38"/>
      <c r="FYU2317" s="37"/>
      <c r="FYV2317" s="38"/>
      <c r="FYW2317" s="37"/>
      <c r="FYX2317" s="38"/>
      <c r="FYY2317" s="37"/>
      <c r="FYZ2317" s="38"/>
      <c r="FZA2317" s="37"/>
      <c r="FZB2317" s="38"/>
      <c r="FZC2317" s="37"/>
      <c r="FZD2317" s="38"/>
      <c r="FZE2317" s="37"/>
      <c r="FZF2317" s="38"/>
      <c r="FZG2317" s="37"/>
      <c r="FZH2317" s="38"/>
      <c r="FZI2317" s="37"/>
      <c r="FZJ2317" s="38"/>
      <c r="FZK2317" s="37"/>
      <c r="FZL2317" s="38"/>
      <c r="FZM2317" s="37"/>
      <c r="FZN2317" s="38"/>
      <c r="FZO2317" s="37"/>
      <c r="FZP2317" s="38"/>
      <c r="FZQ2317" s="37"/>
      <c r="FZR2317" s="38"/>
      <c r="FZS2317" s="37"/>
      <c r="FZT2317" s="38"/>
      <c r="FZU2317" s="37"/>
      <c r="FZV2317" s="38"/>
      <c r="FZW2317" s="37"/>
      <c r="FZX2317" s="38"/>
      <c r="FZY2317" s="37"/>
      <c r="FZZ2317" s="38"/>
      <c r="GAA2317" s="37"/>
      <c r="GAB2317" s="38"/>
      <c r="GAC2317" s="37"/>
      <c r="GAD2317" s="38"/>
      <c r="GAE2317" s="37"/>
      <c r="GAF2317" s="38"/>
      <c r="GAG2317" s="37"/>
      <c r="GAH2317" s="38"/>
      <c r="GAI2317" s="37"/>
      <c r="GAJ2317" s="38"/>
      <c r="GAK2317" s="37"/>
      <c r="GAL2317" s="38"/>
      <c r="GAM2317" s="37"/>
      <c r="GAN2317" s="38"/>
      <c r="GAO2317" s="37"/>
      <c r="GAP2317" s="38"/>
      <c r="GAQ2317" s="37"/>
      <c r="GAR2317" s="38"/>
      <c r="GAS2317" s="37"/>
      <c r="GAT2317" s="38"/>
      <c r="GAU2317" s="37"/>
      <c r="GAV2317" s="38"/>
      <c r="GAW2317" s="37"/>
      <c r="GAX2317" s="38"/>
      <c r="GAY2317" s="37"/>
      <c r="GAZ2317" s="38"/>
      <c r="GBA2317" s="37"/>
      <c r="GBB2317" s="38"/>
      <c r="GBC2317" s="37"/>
      <c r="GBD2317" s="38"/>
      <c r="GBE2317" s="37"/>
      <c r="GBF2317" s="38"/>
      <c r="GBG2317" s="37"/>
      <c r="GBH2317" s="38"/>
      <c r="GBI2317" s="37"/>
      <c r="GBJ2317" s="38"/>
      <c r="GBK2317" s="37"/>
      <c r="GBL2317" s="38"/>
      <c r="GBM2317" s="37"/>
      <c r="GBN2317" s="38"/>
      <c r="GBO2317" s="37"/>
      <c r="GBP2317" s="38"/>
      <c r="GBQ2317" s="37"/>
      <c r="GBR2317" s="38"/>
      <c r="GBS2317" s="37"/>
      <c r="GBT2317" s="38"/>
      <c r="GBU2317" s="37"/>
      <c r="GBV2317" s="38"/>
      <c r="GBW2317" s="37"/>
      <c r="GBX2317" s="38"/>
      <c r="GBY2317" s="37"/>
      <c r="GBZ2317" s="38"/>
      <c r="GCA2317" s="37"/>
      <c r="GCB2317" s="38"/>
      <c r="GCC2317" s="37"/>
      <c r="GCD2317" s="38"/>
      <c r="GCE2317" s="37"/>
      <c r="GCF2317" s="38"/>
      <c r="GCG2317" s="37"/>
      <c r="GCH2317" s="38"/>
      <c r="GCI2317" s="37"/>
      <c r="GCJ2317" s="38"/>
      <c r="GCK2317" s="37"/>
      <c r="GCL2317" s="38"/>
      <c r="GCM2317" s="37"/>
      <c r="GCN2317" s="38"/>
      <c r="GCO2317" s="37"/>
      <c r="GCP2317" s="38"/>
      <c r="GCQ2317" s="37"/>
      <c r="GCR2317" s="38"/>
      <c r="GCS2317" s="37"/>
      <c r="GCT2317" s="38"/>
      <c r="GCU2317" s="37"/>
      <c r="GCV2317" s="38"/>
      <c r="GCW2317" s="37"/>
      <c r="GCX2317" s="38"/>
      <c r="GCY2317" s="37"/>
      <c r="GCZ2317" s="38"/>
      <c r="GDA2317" s="37"/>
      <c r="GDB2317" s="38"/>
      <c r="GDC2317" s="37"/>
      <c r="GDD2317" s="38"/>
      <c r="GDE2317" s="37"/>
      <c r="GDF2317" s="38"/>
      <c r="GDG2317" s="37"/>
      <c r="GDH2317" s="38"/>
      <c r="GDI2317" s="37"/>
      <c r="GDJ2317" s="38"/>
      <c r="GDK2317" s="37"/>
      <c r="GDL2317" s="38"/>
      <c r="GDM2317" s="37"/>
      <c r="GDN2317" s="38"/>
      <c r="GDO2317" s="37"/>
      <c r="GDP2317" s="38"/>
      <c r="GDQ2317" s="37"/>
      <c r="GDR2317" s="38"/>
      <c r="GDS2317" s="37"/>
      <c r="GDT2317" s="38"/>
      <c r="GDU2317" s="37"/>
      <c r="GDV2317" s="38"/>
      <c r="GDW2317" s="37"/>
      <c r="GDX2317" s="38"/>
      <c r="GDY2317" s="37"/>
      <c r="GDZ2317" s="38"/>
      <c r="GEA2317" s="37"/>
      <c r="GEB2317" s="38"/>
      <c r="GEC2317" s="37"/>
      <c r="GED2317" s="38"/>
      <c r="GEE2317" s="37"/>
      <c r="GEF2317" s="38"/>
      <c r="GEG2317" s="37"/>
      <c r="GEH2317" s="38"/>
      <c r="GEI2317" s="37"/>
      <c r="GEJ2317" s="38"/>
      <c r="GEK2317" s="37"/>
      <c r="GEL2317" s="38"/>
      <c r="GEM2317" s="37"/>
      <c r="GEN2317" s="38"/>
      <c r="GEO2317" s="37"/>
      <c r="GEP2317" s="38"/>
      <c r="GEQ2317" s="37"/>
      <c r="GER2317" s="38"/>
      <c r="GES2317" s="37"/>
      <c r="GET2317" s="38"/>
      <c r="GEU2317" s="37"/>
      <c r="GEV2317" s="38"/>
      <c r="GEW2317" s="37"/>
      <c r="GEX2317" s="38"/>
      <c r="GEY2317" s="37"/>
      <c r="GEZ2317" s="38"/>
      <c r="GFA2317" s="37"/>
      <c r="GFB2317" s="38"/>
      <c r="GFC2317" s="37"/>
      <c r="GFD2317" s="38"/>
      <c r="GFE2317" s="37"/>
      <c r="GFF2317" s="38"/>
      <c r="GFG2317" s="37"/>
      <c r="GFH2317" s="38"/>
      <c r="GFI2317" s="37"/>
      <c r="GFJ2317" s="38"/>
      <c r="GFK2317" s="37"/>
      <c r="GFL2317" s="38"/>
      <c r="GFM2317" s="37"/>
      <c r="GFN2317" s="38"/>
      <c r="GFO2317" s="37"/>
      <c r="GFP2317" s="38"/>
      <c r="GFQ2317" s="37"/>
      <c r="GFR2317" s="38"/>
      <c r="GFS2317" s="37"/>
      <c r="GFT2317" s="38"/>
      <c r="GFU2317" s="37"/>
      <c r="GFV2317" s="38"/>
      <c r="GFW2317" s="37"/>
      <c r="GFX2317" s="38"/>
      <c r="GFY2317" s="37"/>
      <c r="GFZ2317" s="38"/>
      <c r="GGA2317" s="37"/>
      <c r="GGB2317" s="38"/>
      <c r="GGC2317" s="37"/>
      <c r="GGD2317" s="38"/>
      <c r="GGE2317" s="37"/>
      <c r="GGF2317" s="38"/>
      <c r="GGG2317" s="37"/>
      <c r="GGH2317" s="38"/>
      <c r="GGI2317" s="37"/>
      <c r="GGJ2317" s="38"/>
      <c r="GGK2317" s="37"/>
      <c r="GGL2317" s="38"/>
      <c r="GGM2317" s="37"/>
      <c r="GGN2317" s="38"/>
      <c r="GGO2317" s="37"/>
      <c r="GGP2317" s="38"/>
      <c r="GGQ2317" s="37"/>
      <c r="GGR2317" s="38"/>
      <c r="GGS2317" s="37"/>
      <c r="GGT2317" s="38"/>
      <c r="GGU2317" s="37"/>
      <c r="GGV2317" s="38"/>
      <c r="GGW2317" s="37"/>
      <c r="GGX2317" s="38"/>
      <c r="GGY2317" s="37"/>
      <c r="GGZ2317" s="38"/>
      <c r="GHA2317" s="37"/>
      <c r="GHB2317" s="38"/>
      <c r="GHC2317" s="37"/>
      <c r="GHD2317" s="38"/>
      <c r="GHE2317" s="37"/>
      <c r="GHF2317" s="38"/>
      <c r="GHG2317" s="37"/>
      <c r="GHH2317" s="38"/>
      <c r="GHI2317" s="37"/>
      <c r="GHJ2317" s="38"/>
      <c r="GHK2317" s="37"/>
      <c r="GHL2317" s="38"/>
      <c r="GHM2317" s="37"/>
      <c r="GHN2317" s="38"/>
      <c r="GHO2317" s="37"/>
      <c r="GHP2317" s="38"/>
      <c r="GHQ2317" s="37"/>
      <c r="GHR2317" s="38"/>
      <c r="GHS2317" s="37"/>
      <c r="GHT2317" s="38"/>
      <c r="GHU2317" s="37"/>
      <c r="GHV2317" s="38"/>
      <c r="GHW2317" s="37"/>
      <c r="GHX2317" s="38"/>
      <c r="GHY2317" s="37"/>
      <c r="GHZ2317" s="38"/>
      <c r="GIA2317" s="37"/>
      <c r="GIB2317" s="38"/>
      <c r="GIC2317" s="37"/>
      <c r="GID2317" s="38"/>
      <c r="GIE2317" s="37"/>
      <c r="GIF2317" s="38"/>
      <c r="GIG2317" s="37"/>
      <c r="GIH2317" s="38"/>
      <c r="GII2317" s="37"/>
      <c r="GIJ2317" s="38"/>
      <c r="GIK2317" s="37"/>
      <c r="GIL2317" s="38"/>
      <c r="GIM2317" s="37"/>
      <c r="GIN2317" s="38"/>
      <c r="GIO2317" s="37"/>
      <c r="GIP2317" s="38"/>
      <c r="GIQ2317" s="37"/>
      <c r="GIR2317" s="38"/>
      <c r="GIS2317" s="37"/>
      <c r="GIT2317" s="38"/>
      <c r="GIU2317" s="37"/>
      <c r="GIV2317" s="38"/>
      <c r="GIW2317" s="37"/>
      <c r="GIX2317" s="38"/>
      <c r="GIY2317" s="37"/>
      <c r="GIZ2317" s="38"/>
      <c r="GJA2317" s="37"/>
      <c r="GJB2317" s="38"/>
      <c r="GJC2317" s="37"/>
      <c r="GJD2317" s="38"/>
      <c r="GJE2317" s="37"/>
      <c r="GJF2317" s="38"/>
      <c r="GJG2317" s="37"/>
      <c r="GJH2317" s="38"/>
      <c r="GJI2317" s="37"/>
      <c r="GJJ2317" s="38"/>
      <c r="GJK2317" s="37"/>
      <c r="GJL2317" s="38"/>
      <c r="GJM2317" s="37"/>
      <c r="GJN2317" s="38"/>
      <c r="GJO2317" s="37"/>
      <c r="GJP2317" s="38"/>
      <c r="GJQ2317" s="37"/>
      <c r="GJR2317" s="38"/>
      <c r="GJS2317" s="37"/>
      <c r="GJT2317" s="38"/>
      <c r="GJU2317" s="37"/>
      <c r="GJV2317" s="38"/>
      <c r="GJW2317" s="37"/>
      <c r="GJX2317" s="38"/>
      <c r="GJY2317" s="37"/>
      <c r="GJZ2317" s="38"/>
      <c r="GKA2317" s="37"/>
      <c r="GKB2317" s="38"/>
      <c r="GKC2317" s="37"/>
      <c r="GKD2317" s="38"/>
      <c r="GKE2317" s="37"/>
      <c r="GKF2317" s="38"/>
      <c r="GKG2317" s="37"/>
      <c r="GKH2317" s="38"/>
      <c r="GKI2317" s="37"/>
      <c r="GKJ2317" s="38"/>
      <c r="GKK2317" s="37"/>
      <c r="GKL2317" s="38"/>
      <c r="GKM2317" s="37"/>
      <c r="GKN2317" s="38"/>
      <c r="GKO2317" s="37"/>
      <c r="GKP2317" s="38"/>
      <c r="GKQ2317" s="37"/>
      <c r="GKR2317" s="38"/>
      <c r="GKS2317" s="37"/>
      <c r="GKT2317" s="38"/>
      <c r="GKU2317" s="37"/>
      <c r="GKV2317" s="38"/>
      <c r="GKW2317" s="37"/>
      <c r="GKX2317" s="38"/>
      <c r="GKY2317" s="37"/>
      <c r="GKZ2317" s="38"/>
      <c r="GLA2317" s="37"/>
      <c r="GLB2317" s="38"/>
      <c r="GLC2317" s="37"/>
      <c r="GLD2317" s="38"/>
      <c r="GLE2317" s="37"/>
      <c r="GLF2317" s="38"/>
      <c r="GLG2317" s="37"/>
      <c r="GLH2317" s="38"/>
      <c r="GLI2317" s="37"/>
      <c r="GLJ2317" s="38"/>
      <c r="GLK2317" s="37"/>
      <c r="GLL2317" s="38"/>
      <c r="GLM2317" s="37"/>
      <c r="GLN2317" s="38"/>
      <c r="GLO2317" s="37"/>
      <c r="GLP2317" s="38"/>
      <c r="GLQ2317" s="37"/>
      <c r="GLR2317" s="38"/>
      <c r="GLS2317" s="37"/>
      <c r="GLT2317" s="38"/>
      <c r="GLU2317" s="37"/>
      <c r="GLV2317" s="38"/>
      <c r="GLW2317" s="37"/>
      <c r="GLX2317" s="38"/>
      <c r="GLY2317" s="37"/>
      <c r="GLZ2317" s="38"/>
      <c r="GMA2317" s="37"/>
      <c r="GMB2317" s="38"/>
      <c r="GMC2317" s="37"/>
      <c r="GMD2317" s="38"/>
      <c r="GME2317" s="37"/>
      <c r="GMF2317" s="38"/>
      <c r="GMG2317" s="37"/>
      <c r="GMH2317" s="38"/>
      <c r="GMI2317" s="37"/>
      <c r="GMJ2317" s="38"/>
      <c r="GMK2317" s="37"/>
      <c r="GML2317" s="38"/>
      <c r="GMM2317" s="37"/>
      <c r="GMN2317" s="38"/>
      <c r="GMO2317" s="37"/>
      <c r="GMP2317" s="38"/>
      <c r="GMQ2317" s="37"/>
      <c r="GMR2317" s="38"/>
      <c r="GMS2317" s="37"/>
      <c r="GMT2317" s="38"/>
      <c r="GMU2317" s="37"/>
      <c r="GMV2317" s="38"/>
      <c r="GMW2317" s="37"/>
      <c r="GMX2317" s="38"/>
      <c r="GMY2317" s="37"/>
      <c r="GMZ2317" s="38"/>
      <c r="GNA2317" s="37"/>
      <c r="GNB2317" s="38"/>
      <c r="GNC2317" s="37"/>
      <c r="GND2317" s="38"/>
      <c r="GNE2317" s="37"/>
      <c r="GNF2317" s="38"/>
      <c r="GNG2317" s="37"/>
      <c r="GNH2317" s="38"/>
      <c r="GNI2317" s="37"/>
      <c r="GNJ2317" s="38"/>
      <c r="GNK2317" s="37"/>
      <c r="GNL2317" s="38"/>
      <c r="GNM2317" s="37"/>
      <c r="GNN2317" s="38"/>
      <c r="GNO2317" s="37"/>
      <c r="GNP2317" s="38"/>
      <c r="GNQ2317" s="37"/>
      <c r="GNR2317" s="38"/>
      <c r="GNS2317" s="37"/>
      <c r="GNT2317" s="38"/>
      <c r="GNU2317" s="37"/>
      <c r="GNV2317" s="38"/>
      <c r="GNW2317" s="37"/>
      <c r="GNX2317" s="38"/>
      <c r="GNY2317" s="37"/>
      <c r="GNZ2317" s="38"/>
      <c r="GOA2317" s="37"/>
      <c r="GOB2317" s="38"/>
      <c r="GOC2317" s="37"/>
      <c r="GOD2317" s="38"/>
      <c r="GOE2317" s="37"/>
      <c r="GOF2317" s="38"/>
      <c r="GOG2317" s="37"/>
      <c r="GOH2317" s="38"/>
      <c r="GOI2317" s="37"/>
      <c r="GOJ2317" s="38"/>
      <c r="GOK2317" s="37"/>
      <c r="GOL2317" s="38"/>
      <c r="GOM2317" s="37"/>
      <c r="GON2317" s="38"/>
      <c r="GOO2317" s="37"/>
      <c r="GOP2317" s="38"/>
      <c r="GOQ2317" s="37"/>
      <c r="GOR2317" s="38"/>
      <c r="GOS2317" s="37"/>
      <c r="GOT2317" s="38"/>
      <c r="GOU2317" s="37"/>
      <c r="GOV2317" s="38"/>
      <c r="GOW2317" s="37"/>
      <c r="GOX2317" s="38"/>
      <c r="GOY2317" s="37"/>
      <c r="GOZ2317" s="38"/>
      <c r="GPA2317" s="37"/>
      <c r="GPB2317" s="38"/>
      <c r="GPC2317" s="37"/>
      <c r="GPD2317" s="38"/>
      <c r="GPE2317" s="37"/>
      <c r="GPF2317" s="38"/>
      <c r="GPG2317" s="37"/>
      <c r="GPH2317" s="38"/>
      <c r="GPI2317" s="37"/>
      <c r="GPJ2317" s="38"/>
      <c r="GPK2317" s="37"/>
      <c r="GPL2317" s="38"/>
      <c r="GPM2317" s="37"/>
      <c r="GPN2317" s="38"/>
      <c r="GPO2317" s="37"/>
      <c r="GPP2317" s="38"/>
      <c r="GPQ2317" s="37"/>
      <c r="GPR2317" s="38"/>
      <c r="GPS2317" s="37"/>
      <c r="GPT2317" s="38"/>
      <c r="GPU2317" s="37"/>
      <c r="GPV2317" s="38"/>
      <c r="GPW2317" s="37"/>
      <c r="GPX2317" s="38"/>
      <c r="GPY2317" s="37"/>
      <c r="GPZ2317" s="38"/>
      <c r="GQA2317" s="37"/>
      <c r="GQB2317" s="38"/>
      <c r="GQC2317" s="37"/>
      <c r="GQD2317" s="38"/>
      <c r="GQE2317" s="37"/>
      <c r="GQF2317" s="38"/>
      <c r="GQG2317" s="37"/>
      <c r="GQH2317" s="38"/>
      <c r="GQI2317" s="37"/>
      <c r="GQJ2317" s="38"/>
      <c r="GQK2317" s="37"/>
      <c r="GQL2317" s="38"/>
      <c r="GQM2317" s="37"/>
      <c r="GQN2317" s="38"/>
      <c r="GQO2317" s="37"/>
      <c r="GQP2317" s="38"/>
      <c r="GQQ2317" s="37"/>
      <c r="GQR2317" s="38"/>
      <c r="GQS2317" s="37"/>
      <c r="GQT2317" s="38"/>
      <c r="GQU2317" s="37"/>
      <c r="GQV2317" s="38"/>
      <c r="GQW2317" s="37"/>
      <c r="GQX2317" s="38"/>
      <c r="GQY2317" s="37"/>
      <c r="GQZ2317" s="38"/>
      <c r="GRA2317" s="37"/>
      <c r="GRB2317" s="38"/>
      <c r="GRC2317" s="37"/>
      <c r="GRD2317" s="38"/>
      <c r="GRE2317" s="37"/>
      <c r="GRF2317" s="38"/>
      <c r="GRG2317" s="37"/>
      <c r="GRH2317" s="38"/>
      <c r="GRI2317" s="37"/>
      <c r="GRJ2317" s="38"/>
      <c r="GRK2317" s="37"/>
      <c r="GRL2317" s="38"/>
      <c r="GRM2317" s="37"/>
      <c r="GRN2317" s="38"/>
      <c r="GRO2317" s="37"/>
      <c r="GRP2317" s="38"/>
      <c r="GRQ2317" s="37"/>
      <c r="GRR2317" s="38"/>
      <c r="GRS2317" s="37"/>
      <c r="GRT2317" s="38"/>
      <c r="GRU2317" s="37"/>
      <c r="GRV2317" s="38"/>
      <c r="GRW2317" s="37"/>
      <c r="GRX2317" s="38"/>
      <c r="GRY2317" s="37"/>
      <c r="GRZ2317" s="38"/>
      <c r="GSA2317" s="37"/>
      <c r="GSB2317" s="38"/>
      <c r="GSC2317" s="37"/>
      <c r="GSD2317" s="38"/>
      <c r="GSE2317" s="37"/>
      <c r="GSF2317" s="38"/>
      <c r="GSG2317" s="37"/>
      <c r="GSH2317" s="38"/>
      <c r="GSI2317" s="37"/>
      <c r="GSJ2317" s="38"/>
      <c r="GSK2317" s="37"/>
      <c r="GSL2317" s="38"/>
      <c r="GSM2317" s="37"/>
      <c r="GSN2317" s="38"/>
      <c r="GSO2317" s="37"/>
      <c r="GSP2317" s="38"/>
      <c r="GSQ2317" s="37"/>
      <c r="GSR2317" s="38"/>
      <c r="GSS2317" s="37"/>
      <c r="GST2317" s="38"/>
      <c r="GSU2317" s="37"/>
      <c r="GSV2317" s="38"/>
      <c r="GSW2317" s="37"/>
      <c r="GSX2317" s="38"/>
      <c r="GSY2317" s="37"/>
      <c r="GSZ2317" s="38"/>
      <c r="GTA2317" s="37"/>
      <c r="GTB2317" s="38"/>
      <c r="GTC2317" s="37"/>
      <c r="GTD2317" s="38"/>
      <c r="GTE2317" s="37"/>
      <c r="GTF2317" s="38"/>
      <c r="GTG2317" s="37"/>
      <c r="GTH2317" s="38"/>
      <c r="GTI2317" s="37"/>
      <c r="GTJ2317" s="38"/>
      <c r="GTK2317" s="37"/>
      <c r="GTL2317" s="38"/>
      <c r="GTM2317" s="37"/>
      <c r="GTN2317" s="38"/>
      <c r="GTO2317" s="37"/>
      <c r="GTP2317" s="38"/>
      <c r="GTQ2317" s="37"/>
      <c r="GTR2317" s="38"/>
      <c r="GTS2317" s="37"/>
      <c r="GTT2317" s="38"/>
      <c r="GTU2317" s="37"/>
      <c r="GTV2317" s="38"/>
      <c r="GTW2317" s="37"/>
      <c r="GTX2317" s="38"/>
      <c r="GTY2317" s="37"/>
      <c r="GTZ2317" s="38"/>
      <c r="GUA2317" s="37"/>
      <c r="GUB2317" s="38"/>
      <c r="GUC2317" s="37"/>
      <c r="GUD2317" s="38"/>
      <c r="GUE2317" s="37"/>
      <c r="GUF2317" s="38"/>
      <c r="GUG2317" s="37"/>
      <c r="GUH2317" s="38"/>
      <c r="GUI2317" s="37"/>
      <c r="GUJ2317" s="38"/>
      <c r="GUK2317" s="37"/>
      <c r="GUL2317" s="38"/>
      <c r="GUM2317" s="37"/>
      <c r="GUN2317" s="38"/>
      <c r="GUO2317" s="37"/>
      <c r="GUP2317" s="38"/>
      <c r="GUQ2317" s="37"/>
      <c r="GUR2317" s="38"/>
      <c r="GUS2317" s="37"/>
      <c r="GUT2317" s="38"/>
      <c r="GUU2317" s="37"/>
      <c r="GUV2317" s="38"/>
      <c r="GUW2317" s="37"/>
      <c r="GUX2317" s="38"/>
      <c r="GUY2317" s="37"/>
      <c r="GUZ2317" s="38"/>
      <c r="GVA2317" s="37"/>
      <c r="GVB2317" s="38"/>
      <c r="GVC2317" s="37"/>
      <c r="GVD2317" s="38"/>
      <c r="GVE2317" s="37"/>
      <c r="GVF2317" s="38"/>
      <c r="GVG2317" s="37"/>
      <c r="GVH2317" s="38"/>
      <c r="GVI2317" s="37"/>
      <c r="GVJ2317" s="38"/>
      <c r="GVK2317" s="37"/>
      <c r="GVL2317" s="38"/>
      <c r="GVM2317" s="37"/>
      <c r="GVN2317" s="38"/>
      <c r="GVO2317" s="37"/>
      <c r="GVP2317" s="38"/>
      <c r="GVQ2317" s="37"/>
      <c r="GVR2317" s="38"/>
      <c r="GVS2317" s="37"/>
      <c r="GVT2317" s="38"/>
      <c r="GVU2317" s="37"/>
      <c r="GVV2317" s="38"/>
      <c r="GVW2317" s="37"/>
      <c r="GVX2317" s="38"/>
      <c r="GVY2317" s="37"/>
      <c r="GVZ2317" s="38"/>
      <c r="GWA2317" s="37"/>
      <c r="GWB2317" s="38"/>
      <c r="GWC2317" s="37"/>
      <c r="GWD2317" s="38"/>
      <c r="GWE2317" s="37"/>
      <c r="GWF2317" s="38"/>
      <c r="GWG2317" s="37"/>
      <c r="GWH2317" s="38"/>
      <c r="GWI2317" s="37"/>
      <c r="GWJ2317" s="38"/>
      <c r="GWK2317" s="37"/>
      <c r="GWL2317" s="38"/>
      <c r="GWM2317" s="37"/>
      <c r="GWN2317" s="38"/>
      <c r="GWO2317" s="37"/>
      <c r="GWP2317" s="38"/>
      <c r="GWQ2317" s="37"/>
      <c r="GWR2317" s="38"/>
      <c r="GWS2317" s="37"/>
      <c r="GWT2317" s="38"/>
      <c r="GWU2317" s="37"/>
      <c r="GWV2317" s="38"/>
      <c r="GWW2317" s="37"/>
      <c r="GWX2317" s="38"/>
      <c r="GWY2317" s="37"/>
      <c r="GWZ2317" s="38"/>
      <c r="GXA2317" s="37"/>
      <c r="GXB2317" s="38"/>
      <c r="GXC2317" s="37"/>
      <c r="GXD2317" s="38"/>
      <c r="GXE2317" s="37"/>
      <c r="GXF2317" s="38"/>
      <c r="GXG2317" s="37"/>
      <c r="GXH2317" s="38"/>
      <c r="GXI2317" s="37"/>
      <c r="GXJ2317" s="38"/>
      <c r="GXK2317" s="37"/>
      <c r="GXL2317" s="38"/>
      <c r="GXM2317" s="37"/>
      <c r="GXN2317" s="38"/>
      <c r="GXO2317" s="37"/>
      <c r="GXP2317" s="38"/>
      <c r="GXQ2317" s="37"/>
      <c r="GXR2317" s="38"/>
      <c r="GXS2317" s="37"/>
      <c r="GXT2317" s="38"/>
      <c r="GXU2317" s="37"/>
      <c r="GXV2317" s="38"/>
      <c r="GXW2317" s="37"/>
      <c r="GXX2317" s="38"/>
      <c r="GXY2317" s="37"/>
      <c r="GXZ2317" s="38"/>
      <c r="GYA2317" s="37"/>
      <c r="GYB2317" s="38"/>
      <c r="GYC2317" s="37"/>
      <c r="GYD2317" s="38"/>
      <c r="GYE2317" s="37"/>
      <c r="GYF2317" s="38"/>
      <c r="GYG2317" s="37"/>
      <c r="GYH2317" s="38"/>
      <c r="GYI2317" s="37"/>
      <c r="GYJ2317" s="38"/>
      <c r="GYK2317" s="37"/>
      <c r="GYL2317" s="38"/>
      <c r="GYM2317" s="37"/>
      <c r="GYN2317" s="38"/>
      <c r="GYO2317" s="37"/>
      <c r="GYP2317" s="38"/>
      <c r="GYQ2317" s="37"/>
      <c r="GYR2317" s="38"/>
      <c r="GYS2317" s="37"/>
      <c r="GYT2317" s="38"/>
      <c r="GYU2317" s="37"/>
      <c r="GYV2317" s="38"/>
      <c r="GYW2317" s="37"/>
      <c r="GYX2317" s="38"/>
      <c r="GYY2317" s="37"/>
      <c r="GYZ2317" s="38"/>
      <c r="GZA2317" s="37"/>
      <c r="GZB2317" s="38"/>
      <c r="GZC2317" s="37"/>
      <c r="GZD2317" s="38"/>
      <c r="GZE2317" s="37"/>
      <c r="GZF2317" s="38"/>
      <c r="GZG2317" s="37"/>
      <c r="GZH2317" s="38"/>
      <c r="GZI2317" s="37"/>
      <c r="GZJ2317" s="38"/>
      <c r="GZK2317" s="37"/>
      <c r="GZL2317" s="38"/>
      <c r="GZM2317" s="37"/>
      <c r="GZN2317" s="38"/>
      <c r="GZO2317" s="37"/>
      <c r="GZP2317" s="38"/>
      <c r="GZQ2317" s="37"/>
      <c r="GZR2317" s="38"/>
      <c r="GZS2317" s="37"/>
      <c r="GZT2317" s="38"/>
      <c r="GZU2317" s="37"/>
      <c r="GZV2317" s="38"/>
      <c r="GZW2317" s="37"/>
      <c r="GZX2317" s="38"/>
      <c r="GZY2317" s="37"/>
      <c r="GZZ2317" s="38"/>
      <c r="HAA2317" s="37"/>
      <c r="HAB2317" s="38"/>
      <c r="HAC2317" s="37"/>
      <c r="HAD2317" s="38"/>
      <c r="HAE2317" s="37"/>
      <c r="HAF2317" s="38"/>
      <c r="HAG2317" s="37"/>
      <c r="HAH2317" s="38"/>
      <c r="HAI2317" s="37"/>
      <c r="HAJ2317" s="38"/>
      <c r="HAK2317" s="37"/>
      <c r="HAL2317" s="38"/>
      <c r="HAM2317" s="37"/>
      <c r="HAN2317" s="38"/>
      <c r="HAO2317" s="37"/>
      <c r="HAP2317" s="38"/>
      <c r="HAQ2317" s="37"/>
      <c r="HAR2317" s="38"/>
      <c r="HAS2317" s="37"/>
      <c r="HAT2317" s="38"/>
      <c r="HAU2317" s="37"/>
      <c r="HAV2317" s="38"/>
      <c r="HAW2317" s="37"/>
      <c r="HAX2317" s="38"/>
      <c r="HAY2317" s="37"/>
      <c r="HAZ2317" s="38"/>
      <c r="HBA2317" s="37"/>
      <c r="HBB2317" s="38"/>
      <c r="HBC2317" s="37"/>
      <c r="HBD2317" s="38"/>
      <c r="HBE2317" s="37"/>
      <c r="HBF2317" s="38"/>
      <c r="HBG2317" s="37"/>
      <c r="HBH2317" s="38"/>
      <c r="HBI2317" s="37"/>
      <c r="HBJ2317" s="38"/>
      <c r="HBK2317" s="37"/>
      <c r="HBL2317" s="38"/>
      <c r="HBM2317" s="37"/>
      <c r="HBN2317" s="38"/>
      <c r="HBO2317" s="37"/>
      <c r="HBP2317" s="38"/>
      <c r="HBQ2317" s="37"/>
      <c r="HBR2317" s="38"/>
      <c r="HBS2317" s="37"/>
      <c r="HBT2317" s="38"/>
      <c r="HBU2317" s="37"/>
      <c r="HBV2317" s="38"/>
      <c r="HBW2317" s="37"/>
      <c r="HBX2317" s="38"/>
      <c r="HBY2317" s="37"/>
      <c r="HBZ2317" s="38"/>
      <c r="HCA2317" s="37"/>
      <c r="HCB2317" s="38"/>
      <c r="HCC2317" s="37"/>
      <c r="HCD2317" s="38"/>
      <c r="HCE2317" s="37"/>
      <c r="HCF2317" s="38"/>
      <c r="HCG2317" s="37"/>
      <c r="HCH2317" s="38"/>
      <c r="HCI2317" s="37"/>
      <c r="HCJ2317" s="38"/>
      <c r="HCK2317" s="37"/>
      <c r="HCL2317" s="38"/>
      <c r="HCM2317" s="37"/>
      <c r="HCN2317" s="38"/>
      <c r="HCO2317" s="37"/>
      <c r="HCP2317" s="38"/>
      <c r="HCQ2317" s="37"/>
      <c r="HCR2317" s="38"/>
      <c r="HCS2317" s="37"/>
      <c r="HCT2317" s="38"/>
      <c r="HCU2317" s="37"/>
      <c r="HCV2317" s="38"/>
      <c r="HCW2317" s="37"/>
      <c r="HCX2317" s="38"/>
      <c r="HCY2317" s="37"/>
      <c r="HCZ2317" s="38"/>
      <c r="HDA2317" s="37"/>
      <c r="HDB2317" s="38"/>
      <c r="HDC2317" s="37"/>
      <c r="HDD2317" s="38"/>
      <c r="HDE2317" s="37"/>
      <c r="HDF2317" s="38"/>
      <c r="HDG2317" s="37"/>
      <c r="HDH2317" s="38"/>
      <c r="HDI2317" s="37"/>
      <c r="HDJ2317" s="38"/>
      <c r="HDK2317" s="37"/>
      <c r="HDL2317" s="38"/>
      <c r="HDM2317" s="37"/>
      <c r="HDN2317" s="38"/>
      <c r="HDO2317" s="37"/>
      <c r="HDP2317" s="38"/>
      <c r="HDQ2317" s="37"/>
      <c r="HDR2317" s="38"/>
      <c r="HDS2317" s="37"/>
      <c r="HDT2317" s="38"/>
      <c r="HDU2317" s="37"/>
      <c r="HDV2317" s="38"/>
      <c r="HDW2317" s="37"/>
      <c r="HDX2317" s="38"/>
      <c r="HDY2317" s="37"/>
      <c r="HDZ2317" s="38"/>
      <c r="HEA2317" s="37"/>
      <c r="HEB2317" s="38"/>
      <c r="HEC2317" s="37"/>
      <c r="HED2317" s="38"/>
      <c r="HEE2317" s="37"/>
      <c r="HEF2317" s="38"/>
      <c r="HEG2317" s="37"/>
      <c r="HEH2317" s="38"/>
      <c r="HEI2317" s="37"/>
      <c r="HEJ2317" s="38"/>
      <c r="HEK2317" s="37"/>
      <c r="HEL2317" s="38"/>
      <c r="HEM2317" s="37"/>
      <c r="HEN2317" s="38"/>
      <c r="HEO2317" s="37"/>
      <c r="HEP2317" s="38"/>
      <c r="HEQ2317" s="37"/>
      <c r="HER2317" s="38"/>
      <c r="HES2317" s="37"/>
      <c r="HET2317" s="38"/>
      <c r="HEU2317" s="37"/>
      <c r="HEV2317" s="38"/>
      <c r="HEW2317" s="37"/>
      <c r="HEX2317" s="38"/>
      <c r="HEY2317" s="37"/>
      <c r="HEZ2317" s="38"/>
      <c r="HFA2317" s="37"/>
      <c r="HFB2317" s="38"/>
      <c r="HFC2317" s="37"/>
      <c r="HFD2317" s="38"/>
      <c r="HFE2317" s="37"/>
      <c r="HFF2317" s="38"/>
      <c r="HFG2317" s="37"/>
      <c r="HFH2317" s="38"/>
      <c r="HFI2317" s="37"/>
      <c r="HFJ2317" s="38"/>
      <c r="HFK2317" s="37"/>
      <c r="HFL2317" s="38"/>
      <c r="HFM2317" s="37"/>
      <c r="HFN2317" s="38"/>
      <c r="HFO2317" s="37"/>
      <c r="HFP2317" s="38"/>
      <c r="HFQ2317" s="37"/>
      <c r="HFR2317" s="38"/>
      <c r="HFS2317" s="37"/>
      <c r="HFT2317" s="38"/>
      <c r="HFU2317" s="37"/>
      <c r="HFV2317" s="38"/>
      <c r="HFW2317" s="37"/>
      <c r="HFX2317" s="38"/>
      <c r="HFY2317" s="37"/>
      <c r="HFZ2317" s="38"/>
      <c r="HGA2317" s="37"/>
      <c r="HGB2317" s="38"/>
      <c r="HGC2317" s="37"/>
      <c r="HGD2317" s="38"/>
      <c r="HGE2317" s="37"/>
      <c r="HGF2317" s="38"/>
      <c r="HGG2317" s="37"/>
      <c r="HGH2317" s="38"/>
      <c r="HGI2317" s="37"/>
      <c r="HGJ2317" s="38"/>
      <c r="HGK2317" s="37"/>
      <c r="HGL2317" s="38"/>
      <c r="HGM2317" s="37"/>
      <c r="HGN2317" s="38"/>
      <c r="HGO2317" s="37"/>
      <c r="HGP2317" s="38"/>
      <c r="HGQ2317" s="37"/>
      <c r="HGR2317" s="38"/>
      <c r="HGS2317" s="37"/>
      <c r="HGT2317" s="38"/>
      <c r="HGU2317" s="37"/>
      <c r="HGV2317" s="38"/>
      <c r="HGW2317" s="37"/>
      <c r="HGX2317" s="38"/>
      <c r="HGY2317" s="37"/>
      <c r="HGZ2317" s="38"/>
      <c r="HHA2317" s="37"/>
      <c r="HHB2317" s="38"/>
      <c r="HHC2317" s="37"/>
      <c r="HHD2317" s="38"/>
      <c r="HHE2317" s="37"/>
      <c r="HHF2317" s="38"/>
      <c r="HHG2317" s="37"/>
      <c r="HHH2317" s="38"/>
      <c r="HHI2317" s="37"/>
      <c r="HHJ2317" s="38"/>
      <c r="HHK2317" s="37"/>
      <c r="HHL2317" s="38"/>
      <c r="HHM2317" s="37"/>
      <c r="HHN2317" s="38"/>
      <c r="HHO2317" s="37"/>
      <c r="HHP2317" s="38"/>
      <c r="HHQ2317" s="37"/>
      <c r="HHR2317" s="38"/>
      <c r="HHS2317" s="37"/>
      <c r="HHT2317" s="38"/>
      <c r="HHU2317" s="37"/>
      <c r="HHV2317" s="38"/>
      <c r="HHW2317" s="37"/>
      <c r="HHX2317" s="38"/>
      <c r="HHY2317" s="37"/>
      <c r="HHZ2317" s="38"/>
      <c r="HIA2317" s="37"/>
      <c r="HIB2317" s="38"/>
      <c r="HIC2317" s="37"/>
      <c r="HID2317" s="38"/>
      <c r="HIE2317" s="37"/>
      <c r="HIF2317" s="38"/>
      <c r="HIG2317" s="37"/>
      <c r="HIH2317" s="38"/>
      <c r="HII2317" s="37"/>
      <c r="HIJ2317" s="38"/>
      <c r="HIK2317" s="37"/>
      <c r="HIL2317" s="38"/>
      <c r="HIM2317" s="37"/>
      <c r="HIN2317" s="38"/>
      <c r="HIO2317" s="37"/>
      <c r="HIP2317" s="38"/>
      <c r="HIQ2317" s="37"/>
      <c r="HIR2317" s="38"/>
      <c r="HIS2317" s="37"/>
      <c r="HIT2317" s="38"/>
      <c r="HIU2317" s="37"/>
      <c r="HIV2317" s="38"/>
      <c r="HIW2317" s="37"/>
      <c r="HIX2317" s="38"/>
      <c r="HIY2317" s="37"/>
      <c r="HIZ2317" s="38"/>
      <c r="HJA2317" s="37"/>
      <c r="HJB2317" s="38"/>
      <c r="HJC2317" s="37"/>
      <c r="HJD2317" s="38"/>
      <c r="HJE2317" s="37"/>
      <c r="HJF2317" s="38"/>
      <c r="HJG2317" s="37"/>
      <c r="HJH2317" s="38"/>
      <c r="HJI2317" s="37"/>
      <c r="HJJ2317" s="38"/>
      <c r="HJK2317" s="37"/>
      <c r="HJL2317" s="38"/>
      <c r="HJM2317" s="37"/>
      <c r="HJN2317" s="38"/>
      <c r="HJO2317" s="37"/>
      <c r="HJP2317" s="38"/>
      <c r="HJQ2317" s="37"/>
      <c r="HJR2317" s="38"/>
      <c r="HJS2317" s="37"/>
      <c r="HJT2317" s="38"/>
      <c r="HJU2317" s="37"/>
      <c r="HJV2317" s="38"/>
      <c r="HJW2317" s="37"/>
      <c r="HJX2317" s="38"/>
      <c r="HJY2317" s="37"/>
      <c r="HJZ2317" s="38"/>
      <c r="HKA2317" s="37"/>
      <c r="HKB2317" s="38"/>
      <c r="HKC2317" s="37"/>
      <c r="HKD2317" s="38"/>
      <c r="HKE2317" s="37"/>
      <c r="HKF2317" s="38"/>
      <c r="HKG2317" s="37"/>
      <c r="HKH2317" s="38"/>
      <c r="HKI2317" s="37"/>
      <c r="HKJ2317" s="38"/>
      <c r="HKK2317" s="37"/>
      <c r="HKL2317" s="38"/>
      <c r="HKM2317" s="37"/>
      <c r="HKN2317" s="38"/>
      <c r="HKO2317" s="37"/>
      <c r="HKP2317" s="38"/>
      <c r="HKQ2317" s="37"/>
      <c r="HKR2317" s="38"/>
      <c r="HKS2317" s="37"/>
      <c r="HKT2317" s="38"/>
      <c r="HKU2317" s="37"/>
      <c r="HKV2317" s="38"/>
      <c r="HKW2317" s="37"/>
      <c r="HKX2317" s="38"/>
      <c r="HKY2317" s="37"/>
      <c r="HKZ2317" s="38"/>
      <c r="HLA2317" s="37"/>
      <c r="HLB2317" s="38"/>
      <c r="HLC2317" s="37"/>
      <c r="HLD2317" s="38"/>
      <c r="HLE2317" s="37"/>
      <c r="HLF2317" s="38"/>
      <c r="HLG2317" s="37"/>
      <c r="HLH2317" s="38"/>
      <c r="HLI2317" s="37"/>
      <c r="HLJ2317" s="38"/>
      <c r="HLK2317" s="37"/>
      <c r="HLL2317" s="38"/>
      <c r="HLM2317" s="37"/>
      <c r="HLN2317" s="38"/>
      <c r="HLO2317" s="37"/>
      <c r="HLP2317" s="38"/>
      <c r="HLQ2317" s="37"/>
      <c r="HLR2317" s="38"/>
      <c r="HLS2317" s="37"/>
      <c r="HLT2317" s="38"/>
      <c r="HLU2317" s="37"/>
      <c r="HLV2317" s="38"/>
      <c r="HLW2317" s="37"/>
      <c r="HLX2317" s="38"/>
      <c r="HLY2317" s="37"/>
      <c r="HLZ2317" s="38"/>
      <c r="HMA2317" s="37"/>
      <c r="HMB2317" s="38"/>
      <c r="HMC2317" s="37"/>
      <c r="HMD2317" s="38"/>
      <c r="HME2317" s="37"/>
      <c r="HMF2317" s="38"/>
      <c r="HMG2317" s="37"/>
      <c r="HMH2317" s="38"/>
      <c r="HMI2317" s="37"/>
      <c r="HMJ2317" s="38"/>
      <c r="HMK2317" s="37"/>
      <c r="HML2317" s="38"/>
      <c r="HMM2317" s="37"/>
      <c r="HMN2317" s="38"/>
      <c r="HMO2317" s="37"/>
      <c r="HMP2317" s="38"/>
      <c r="HMQ2317" s="37"/>
      <c r="HMR2317" s="38"/>
      <c r="HMS2317" s="37"/>
      <c r="HMT2317" s="38"/>
      <c r="HMU2317" s="37"/>
      <c r="HMV2317" s="38"/>
      <c r="HMW2317" s="37"/>
      <c r="HMX2317" s="38"/>
      <c r="HMY2317" s="37"/>
      <c r="HMZ2317" s="38"/>
      <c r="HNA2317" s="37"/>
      <c r="HNB2317" s="38"/>
      <c r="HNC2317" s="37"/>
      <c r="HND2317" s="38"/>
      <c r="HNE2317" s="37"/>
      <c r="HNF2317" s="38"/>
      <c r="HNG2317" s="37"/>
      <c r="HNH2317" s="38"/>
      <c r="HNI2317" s="37"/>
      <c r="HNJ2317" s="38"/>
      <c r="HNK2317" s="37"/>
      <c r="HNL2317" s="38"/>
      <c r="HNM2317" s="37"/>
      <c r="HNN2317" s="38"/>
      <c r="HNO2317" s="37"/>
      <c r="HNP2317" s="38"/>
      <c r="HNQ2317" s="37"/>
      <c r="HNR2317" s="38"/>
      <c r="HNS2317" s="37"/>
      <c r="HNT2317" s="38"/>
      <c r="HNU2317" s="37"/>
      <c r="HNV2317" s="38"/>
      <c r="HNW2317" s="37"/>
      <c r="HNX2317" s="38"/>
      <c r="HNY2317" s="37"/>
      <c r="HNZ2317" s="38"/>
      <c r="HOA2317" s="37"/>
      <c r="HOB2317" s="38"/>
      <c r="HOC2317" s="37"/>
      <c r="HOD2317" s="38"/>
      <c r="HOE2317" s="37"/>
      <c r="HOF2317" s="38"/>
      <c r="HOG2317" s="37"/>
      <c r="HOH2317" s="38"/>
      <c r="HOI2317" s="37"/>
      <c r="HOJ2317" s="38"/>
      <c r="HOK2317" s="37"/>
      <c r="HOL2317" s="38"/>
      <c r="HOM2317" s="37"/>
      <c r="HON2317" s="38"/>
      <c r="HOO2317" s="37"/>
      <c r="HOP2317" s="38"/>
      <c r="HOQ2317" s="37"/>
      <c r="HOR2317" s="38"/>
      <c r="HOS2317" s="37"/>
      <c r="HOT2317" s="38"/>
      <c r="HOU2317" s="37"/>
      <c r="HOV2317" s="38"/>
      <c r="HOW2317" s="37"/>
      <c r="HOX2317" s="38"/>
      <c r="HOY2317" s="37"/>
      <c r="HOZ2317" s="38"/>
      <c r="HPA2317" s="37"/>
      <c r="HPB2317" s="38"/>
      <c r="HPC2317" s="37"/>
      <c r="HPD2317" s="38"/>
      <c r="HPE2317" s="37"/>
      <c r="HPF2317" s="38"/>
      <c r="HPG2317" s="37"/>
      <c r="HPH2317" s="38"/>
      <c r="HPI2317" s="37"/>
      <c r="HPJ2317" s="38"/>
      <c r="HPK2317" s="37"/>
      <c r="HPL2317" s="38"/>
      <c r="HPM2317" s="37"/>
      <c r="HPN2317" s="38"/>
      <c r="HPO2317" s="37"/>
      <c r="HPP2317" s="38"/>
      <c r="HPQ2317" s="37"/>
      <c r="HPR2317" s="38"/>
      <c r="HPS2317" s="37"/>
      <c r="HPT2317" s="38"/>
      <c r="HPU2317" s="37"/>
      <c r="HPV2317" s="38"/>
      <c r="HPW2317" s="37"/>
      <c r="HPX2317" s="38"/>
      <c r="HPY2317" s="37"/>
      <c r="HPZ2317" s="38"/>
      <c r="HQA2317" s="37"/>
      <c r="HQB2317" s="38"/>
      <c r="HQC2317" s="37"/>
      <c r="HQD2317" s="38"/>
      <c r="HQE2317" s="37"/>
      <c r="HQF2317" s="38"/>
      <c r="HQG2317" s="37"/>
      <c r="HQH2317" s="38"/>
      <c r="HQI2317" s="37"/>
      <c r="HQJ2317" s="38"/>
      <c r="HQK2317" s="37"/>
      <c r="HQL2317" s="38"/>
      <c r="HQM2317" s="37"/>
      <c r="HQN2317" s="38"/>
      <c r="HQO2317" s="37"/>
      <c r="HQP2317" s="38"/>
      <c r="HQQ2317" s="37"/>
      <c r="HQR2317" s="38"/>
      <c r="HQS2317" s="37"/>
      <c r="HQT2317" s="38"/>
      <c r="HQU2317" s="37"/>
      <c r="HQV2317" s="38"/>
      <c r="HQW2317" s="37"/>
      <c r="HQX2317" s="38"/>
      <c r="HQY2317" s="37"/>
      <c r="HQZ2317" s="38"/>
      <c r="HRA2317" s="37"/>
      <c r="HRB2317" s="38"/>
      <c r="HRC2317" s="37"/>
      <c r="HRD2317" s="38"/>
      <c r="HRE2317" s="37"/>
      <c r="HRF2317" s="38"/>
      <c r="HRG2317" s="37"/>
      <c r="HRH2317" s="38"/>
      <c r="HRI2317" s="37"/>
      <c r="HRJ2317" s="38"/>
      <c r="HRK2317" s="37"/>
      <c r="HRL2317" s="38"/>
      <c r="HRM2317" s="37"/>
      <c r="HRN2317" s="38"/>
      <c r="HRO2317" s="37"/>
      <c r="HRP2317" s="38"/>
      <c r="HRQ2317" s="37"/>
      <c r="HRR2317" s="38"/>
      <c r="HRS2317" s="37"/>
      <c r="HRT2317" s="38"/>
      <c r="HRU2317" s="37"/>
      <c r="HRV2317" s="38"/>
      <c r="HRW2317" s="37"/>
      <c r="HRX2317" s="38"/>
      <c r="HRY2317" s="37"/>
      <c r="HRZ2317" s="38"/>
      <c r="HSA2317" s="37"/>
      <c r="HSB2317" s="38"/>
      <c r="HSC2317" s="37"/>
      <c r="HSD2317" s="38"/>
      <c r="HSE2317" s="37"/>
      <c r="HSF2317" s="38"/>
      <c r="HSG2317" s="37"/>
      <c r="HSH2317" s="38"/>
      <c r="HSI2317" s="37"/>
      <c r="HSJ2317" s="38"/>
      <c r="HSK2317" s="37"/>
      <c r="HSL2317" s="38"/>
      <c r="HSM2317" s="37"/>
      <c r="HSN2317" s="38"/>
      <c r="HSO2317" s="37"/>
      <c r="HSP2317" s="38"/>
      <c r="HSQ2317" s="37"/>
      <c r="HSR2317" s="38"/>
      <c r="HSS2317" s="37"/>
      <c r="HST2317" s="38"/>
      <c r="HSU2317" s="37"/>
      <c r="HSV2317" s="38"/>
      <c r="HSW2317" s="37"/>
      <c r="HSX2317" s="38"/>
      <c r="HSY2317" s="37"/>
      <c r="HSZ2317" s="38"/>
      <c r="HTA2317" s="37"/>
      <c r="HTB2317" s="38"/>
      <c r="HTC2317" s="37"/>
      <c r="HTD2317" s="38"/>
      <c r="HTE2317" s="37"/>
      <c r="HTF2317" s="38"/>
      <c r="HTG2317" s="37"/>
      <c r="HTH2317" s="38"/>
      <c r="HTI2317" s="37"/>
      <c r="HTJ2317" s="38"/>
      <c r="HTK2317" s="37"/>
      <c r="HTL2317" s="38"/>
      <c r="HTM2317" s="37"/>
      <c r="HTN2317" s="38"/>
      <c r="HTO2317" s="37"/>
      <c r="HTP2317" s="38"/>
      <c r="HTQ2317" s="37"/>
      <c r="HTR2317" s="38"/>
      <c r="HTS2317" s="37"/>
      <c r="HTT2317" s="38"/>
      <c r="HTU2317" s="37"/>
      <c r="HTV2317" s="38"/>
      <c r="HTW2317" s="37"/>
      <c r="HTX2317" s="38"/>
      <c r="HTY2317" s="37"/>
      <c r="HTZ2317" s="38"/>
      <c r="HUA2317" s="37"/>
      <c r="HUB2317" s="38"/>
      <c r="HUC2317" s="37"/>
      <c r="HUD2317" s="38"/>
      <c r="HUE2317" s="37"/>
      <c r="HUF2317" s="38"/>
      <c r="HUG2317" s="37"/>
      <c r="HUH2317" s="38"/>
      <c r="HUI2317" s="37"/>
      <c r="HUJ2317" s="38"/>
      <c r="HUK2317" s="37"/>
      <c r="HUL2317" s="38"/>
      <c r="HUM2317" s="37"/>
      <c r="HUN2317" s="38"/>
      <c r="HUO2317" s="37"/>
      <c r="HUP2317" s="38"/>
      <c r="HUQ2317" s="37"/>
      <c r="HUR2317" s="38"/>
      <c r="HUS2317" s="37"/>
      <c r="HUT2317" s="38"/>
      <c r="HUU2317" s="37"/>
      <c r="HUV2317" s="38"/>
      <c r="HUW2317" s="37"/>
      <c r="HUX2317" s="38"/>
      <c r="HUY2317" s="37"/>
      <c r="HUZ2317" s="38"/>
      <c r="HVA2317" s="37"/>
      <c r="HVB2317" s="38"/>
      <c r="HVC2317" s="37"/>
      <c r="HVD2317" s="38"/>
      <c r="HVE2317" s="37"/>
      <c r="HVF2317" s="38"/>
      <c r="HVG2317" s="37"/>
      <c r="HVH2317" s="38"/>
      <c r="HVI2317" s="37"/>
      <c r="HVJ2317" s="38"/>
      <c r="HVK2317" s="37"/>
      <c r="HVL2317" s="38"/>
      <c r="HVM2317" s="37"/>
      <c r="HVN2317" s="38"/>
      <c r="HVO2317" s="37"/>
      <c r="HVP2317" s="38"/>
      <c r="HVQ2317" s="37"/>
      <c r="HVR2317" s="38"/>
      <c r="HVS2317" s="37"/>
      <c r="HVT2317" s="38"/>
      <c r="HVU2317" s="37"/>
      <c r="HVV2317" s="38"/>
      <c r="HVW2317" s="37"/>
      <c r="HVX2317" s="38"/>
      <c r="HVY2317" s="37"/>
      <c r="HVZ2317" s="38"/>
      <c r="HWA2317" s="37"/>
      <c r="HWB2317" s="38"/>
      <c r="HWC2317" s="37"/>
      <c r="HWD2317" s="38"/>
      <c r="HWE2317" s="37"/>
      <c r="HWF2317" s="38"/>
      <c r="HWG2317" s="37"/>
      <c r="HWH2317" s="38"/>
      <c r="HWI2317" s="37"/>
      <c r="HWJ2317" s="38"/>
      <c r="HWK2317" s="37"/>
      <c r="HWL2317" s="38"/>
      <c r="HWM2317" s="37"/>
      <c r="HWN2317" s="38"/>
      <c r="HWO2317" s="37"/>
      <c r="HWP2317" s="38"/>
      <c r="HWQ2317" s="37"/>
      <c r="HWR2317" s="38"/>
      <c r="HWS2317" s="37"/>
      <c r="HWT2317" s="38"/>
      <c r="HWU2317" s="37"/>
      <c r="HWV2317" s="38"/>
      <c r="HWW2317" s="37"/>
      <c r="HWX2317" s="38"/>
      <c r="HWY2317" s="37"/>
      <c r="HWZ2317" s="38"/>
      <c r="HXA2317" s="37"/>
      <c r="HXB2317" s="38"/>
      <c r="HXC2317" s="37"/>
      <c r="HXD2317" s="38"/>
      <c r="HXE2317" s="37"/>
      <c r="HXF2317" s="38"/>
      <c r="HXG2317" s="37"/>
      <c r="HXH2317" s="38"/>
      <c r="HXI2317" s="37"/>
      <c r="HXJ2317" s="38"/>
      <c r="HXK2317" s="37"/>
      <c r="HXL2317" s="38"/>
      <c r="HXM2317" s="37"/>
      <c r="HXN2317" s="38"/>
      <c r="HXO2317" s="37"/>
      <c r="HXP2317" s="38"/>
      <c r="HXQ2317" s="37"/>
      <c r="HXR2317" s="38"/>
      <c r="HXS2317" s="37"/>
      <c r="HXT2317" s="38"/>
      <c r="HXU2317" s="37"/>
      <c r="HXV2317" s="38"/>
      <c r="HXW2317" s="37"/>
      <c r="HXX2317" s="38"/>
      <c r="HXY2317" s="37"/>
      <c r="HXZ2317" s="38"/>
      <c r="HYA2317" s="37"/>
      <c r="HYB2317" s="38"/>
      <c r="HYC2317" s="37"/>
      <c r="HYD2317" s="38"/>
      <c r="HYE2317" s="37"/>
      <c r="HYF2317" s="38"/>
      <c r="HYG2317" s="37"/>
      <c r="HYH2317" s="38"/>
      <c r="HYI2317" s="37"/>
      <c r="HYJ2317" s="38"/>
      <c r="HYK2317" s="37"/>
      <c r="HYL2317" s="38"/>
      <c r="HYM2317" s="37"/>
      <c r="HYN2317" s="38"/>
      <c r="HYO2317" s="37"/>
      <c r="HYP2317" s="38"/>
      <c r="HYQ2317" s="37"/>
      <c r="HYR2317" s="38"/>
      <c r="HYS2317" s="37"/>
      <c r="HYT2317" s="38"/>
      <c r="HYU2317" s="37"/>
      <c r="HYV2317" s="38"/>
      <c r="HYW2317" s="37"/>
      <c r="HYX2317" s="38"/>
      <c r="HYY2317" s="37"/>
      <c r="HYZ2317" s="38"/>
      <c r="HZA2317" s="37"/>
      <c r="HZB2317" s="38"/>
      <c r="HZC2317" s="37"/>
      <c r="HZD2317" s="38"/>
      <c r="HZE2317" s="37"/>
      <c r="HZF2317" s="38"/>
      <c r="HZG2317" s="37"/>
      <c r="HZH2317" s="38"/>
      <c r="HZI2317" s="37"/>
      <c r="HZJ2317" s="38"/>
      <c r="HZK2317" s="37"/>
      <c r="HZL2317" s="38"/>
      <c r="HZM2317" s="37"/>
      <c r="HZN2317" s="38"/>
      <c r="HZO2317" s="37"/>
      <c r="HZP2317" s="38"/>
      <c r="HZQ2317" s="37"/>
      <c r="HZR2317" s="38"/>
      <c r="HZS2317" s="37"/>
      <c r="HZT2317" s="38"/>
      <c r="HZU2317" s="37"/>
      <c r="HZV2317" s="38"/>
      <c r="HZW2317" s="37"/>
      <c r="HZX2317" s="38"/>
      <c r="HZY2317" s="37"/>
      <c r="HZZ2317" s="38"/>
      <c r="IAA2317" s="37"/>
      <c r="IAB2317" s="38"/>
      <c r="IAC2317" s="37"/>
      <c r="IAD2317" s="38"/>
      <c r="IAE2317" s="37"/>
      <c r="IAF2317" s="38"/>
      <c r="IAG2317" s="37"/>
      <c r="IAH2317" s="38"/>
      <c r="IAI2317" s="37"/>
      <c r="IAJ2317" s="38"/>
      <c r="IAK2317" s="37"/>
      <c r="IAL2317" s="38"/>
      <c r="IAM2317" s="37"/>
      <c r="IAN2317" s="38"/>
      <c r="IAO2317" s="37"/>
      <c r="IAP2317" s="38"/>
      <c r="IAQ2317" s="37"/>
      <c r="IAR2317" s="38"/>
      <c r="IAS2317" s="37"/>
      <c r="IAT2317" s="38"/>
      <c r="IAU2317" s="37"/>
      <c r="IAV2317" s="38"/>
      <c r="IAW2317" s="37"/>
      <c r="IAX2317" s="38"/>
      <c r="IAY2317" s="37"/>
      <c r="IAZ2317" s="38"/>
      <c r="IBA2317" s="37"/>
      <c r="IBB2317" s="38"/>
      <c r="IBC2317" s="37"/>
      <c r="IBD2317" s="38"/>
      <c r="IBE2317" s="37"/>
      <c r="IBF2317" s="38"/>
      <c r="IBG2317" s="37"/>
      <c r="IBH2317" s="38"/>
      <c r="IBI2317" s="37"/>
      <c r="IBJ2317" s="38"/>
      <c r="IBK2317" s="37"/>
      <c r="IBL2317" s="38"/>
      <c r="IBM2317" s="37"/>
      <c r="IBN2317" s="38"/>
      <c r="IBO2317" s="37"/>
      <c r="IBP2317" s="38"/>
      <c r="IBQ2317" s="37"/>
      <c r="IBR2317" s="38"/>
      <c r="IBS2317" s="37"/>
      <c r="IBT2317" s="38"/>
      <c r="IBU2317" s="37"/>
      <c r="IBV2317" s="38"/>
      <c r="IBW2317" s="37"/>
      <c r="IBX2317" s="38"/>
      <c r="IBY2317" s="37"/>
      <c r="IBZ2317" s="38"/>
      <c r="ICA2317" s="37"/>
      <c r="ICB2317" s="38"/>
      <c r="ICC2317" s="37"/>
      <c r="ICD2317" s="38"/>
      <c r="ICE2317" s="37"/>
      <c r="ICF2317" s="38"/>
      <c r="ICG2317" s="37"/>
      <c r="ICH2317" s="38"/>
      <c r="ICI2317" s="37"/>
      <c r="ICJ2317" s="38"/>
      <c r="ICK2317" s="37"/>
      <c r="ICL2317" s="38"/>
      <c r="ICM2317" s="37"/>
      <c r="ICN2317" s="38"/>
      <c r="ICO2317" s="37"/>
      <c r="ICP2317" s="38"/>
      <c r="ICQ2317" s="37"/>
      <c r="ICR2317" s="38"/>
      <c r="ICS2317" s="37"/>
      <c r="ICT2317" s="38"/>
      <c r="ICU2317" s="37"/>
      <c r="ICV2317" s="38"/>
      <c r="ICW2317" s="37"/>
      <c r="ICX2317" s="38"/>
      <c r="ICY2317" s="37"/>
      <c r="ICZ2317" s="38"/>
      <c r="IDA2317" s="37"/>
      <c r="IDB2317" s="38"/>
      <c r="IDC2317" s="37"/>
      <c r="IDD2317" s="38"/>
      <c r="IDE2317" s="37"/>
      <c r="IDF2317" s="38"/>
      <c r="IDG2317" s="37"/>
      <c r="IDH2317" s="38"/>
      <c r="IDI2317" s="37"/>
      <c r="IDJ2317" s="38"/>
      <c r="IDK2317" s="37"/>
      <c r="IDL2317" s="38"/>
      <c r="IDM2317" s="37"/>
      <c r="IDN2317" s="38"/>
      <c r="IDO2317" s="37"/>
      <c r="IDP2317" s="38"/>
      <c r="IDQ2317" s="37"/>
      <c r="IDR2317" s="38"/>
      <c r="IDS2317" s="37"/>
      <c r="IDT2317" s="38"/>
      <c r="IDU2317" s="37"/>
      <c r="IDV2317" s="38"/>
      <c r="IDW2317" s="37"/>
      <c r="IDX2317" s="38"/>
      <c r="IDY2317" s="37"/>
      <c r="IDZ2317" s="38"/>
      <c r="IEA2317" s="37"/>
      <c r="IEB2317" s="38"/>
      <c r="IEC2317" s="37"/>
      <c r="IED2317" s="38"/>
      <c r="IEE2317" s="37"/>
      <c r="IEF2317" s="38"/>
      <c r="IEG2317" s="37"/>
      <c r="IEH2317" s="38"/>
      <c r="IEI2317" s="37"/>
      <c r="IEJ2317" s="38"/>
      <c r="IEK2317" s="37"/>
      <c r="IEL2317" s="38"/>
      <c r="IEM2317" s="37"/>
      <c r="IEN2317" s="38"/>
      <c r="IEO2317" s="37"/>
      <c r="IEP2317" s="38"/>
      <c r="IEQ2317" s="37"/>
      <c r="IER2317" s="38"/>
      <c r="IES2317" s="37"/>
      <c r="IET2317" s="38"/>
      <c r="IEU2317" s="37"/>
      <c r="IEV2317" s="38"/>
      <c r="IEW2317" s="37"/>
      <c r="IEX2317" s="38"/>
      <c r="IEY2317" s="37"/>
      <c r="IEZ2317" s="38"/>
      <c r="IFA2317" s="37"/>
      <c r="IFB2317" s="38"/>
      <c r="IFC2317" s="37"/>
      <c r="IFD2317" s="38"/>
      <c r="IFE2317" s="37"/>
      <c r="IFF2317" s="38"/>
      <c r="IFG2317" s="37"/>
      <c r="IFH2317" s="38"/>
      <c r="IFI2317" s="37"/>
      <c r="IFJ2317" s="38"/>
      <c r="IFK2317" s="37"/>
      <c r="IFL2317" s="38"/>
      <c r="IFM2317" s="37"/>
      <c r="IFN2317" s="38"/>
      <c r="IFO2317" s="37"/>
      <c r="IFP2317" s="38"/>
      <c r="IFQ2317" s="37"/>
      <c r="IFR2317" s="38"/>
      <c r="IFS2317" s="37"/>
      <c r="IFT2317" s="38"/>
      <c r="IFU2317" s="37"/>
      <c r="IFV2317" s="38"/>
      <c r="IFW2317" s="37"/>
      <c r="IFX2317" s="38"/>
      <c r="IFY2317" s="37"/>
      <c r="IFZ2317" s="38"/>
      <c r="IGA2317" s="37"/>
      <c r="IGB2317" s="38"/>
      <c r="IGC2317" s="37"/>
      <c r="IGD2317" s="38"/>
      <c r="IGE2317" s="37"/>
      <c r="IGF2317" s="38"/>
      <c r="IGG2317" s="37"/>
      <c r="IGH2317" s="38"/>
      <c r="IGI2317" s="37"/>
      <c r="IGJ2317" s="38"/>
      <c r="IGK2317" s="37"/>
      <c r="IGL2317" s="38"/>
      <c r="IGM2317" s="37"/>
      <c r="IGN2317" s="38"/>
      <c r="IGO2317" s="37"/>
      <c r="IGP2317" s="38"/>
      <c r="IGQ2317" s="37"/>
      <c r="IGR2317" s="38"/>
      <c r="IGS2317" s="37"/>
      <c r="IGT2317" s="38"/>
      <c r="IGU2317" s="37"/>
      <c r="IGV2317" s="38"/>
      <c r="IGW2317" s="37"/>
      <c r="IGX2317" s="38"/>
      <c r="IGY2317" s="37"/>
      <c r="IGZ2317" s="38"/>
      <c r="IHA2317" s="37"/>
      <c r="IHB2317" s="38"/>
      <c r="IHC2317" s="37"/>
      <c r="IHD2317" s="38"/>
      <c r="IHE2317" s="37"/>
      <c r="IHF2317" s="38"/>
      <c r="IHG2317" s="37"/>
      <c r="IHH2317" s="38"/>
      <c r="IHI2317" s="37"/>
      <c r="IHJ2317" s="38"/>
      <c r="IHK2317" s="37"/>
      <c r="IHL2317" s="38"/>
      <c r="IHM2317" s="37"/>
      <c r="IHN2317" s="38"/>
      <c r="IHO2317" s="37"/>
      <c r="IHP2317" s="38"/>
      <c r="IHQ2317" s="37"/>
      <c r="IHR2317" s="38"/>
      <c r="IHS2317" s="37"/>
      <c r="IHT2317" s="38"/>
      <c r="IHU2317" s="37"/>
      <c r="IHV2317" s="38"/>
      <c r="IHW2317" s="37"/>
      <c r="IHX2317" s="38"/>
      <c r="IHY2317" s="37"/>
      <c r="IHZ2317" s="38"/>
      <c r="IIA2317" s="37"/>
      <c r="IIB2317" s="38"/>
      <c r="IIC2317" s="37"/>
      <c r="IID2317" s="38"/>
      <c r="IIE2317" s="37"/>
      <c r="IIF2317" s="38"/>
      <c r="IIG2317" s="37"/>
      <c r="IIH2317" s="38"/>
      <c r="III2317" s="37"/>
      <c r="IIJ2317" s="38"/>
      <c r="IIK2317" s="37"/>
      <c r="IIL2317" s="38"/>
      <c r="IIM2317" s="37"/>
      <c r="IIN2317" s="38"/>
      <c r="IIO2317" s="37"/>
      <c r="IIP2317" s="38"/>
      <c r="IIQ2317" s="37"/>
      <c r="IIR2317" s="38"/>
      <c r="IIS2317" s="37"/>
      <c r="IIT2317" s="38"/>
      <c r="IIU2317" s="37"/>
      <c r="IIV2317" s="38"/>
      <c r="IIW2317" s="37"/>
      <c r="IIX2317" s="38"/>
      <c r="IIY2317" s="37"/>
      <c r="IIZ2317" s="38"/>
      <c r="IJA2317" s="37"/>
      <c r="IJB2317" s="38"/>
      <c r="IJC2317" s="37"/>
      <c r="IJD2317" s="38"/>
      <c r="IJE2317" s="37"/>
      <c r="IJF2317" s="38"/>
      <c r="IJG2317" s="37"/>
      <c r="IJH2317" s="38"/>
      <c r="IJI2317" s="37"/>
      <c r="IJJ2317" s="38"/>
      <c r="IJK2317" s="37"/>
      <c r="IJL2317" s="38"/>
      <c r="IJM2317" s="37"/>
      <c r="IJN2317" s="38"/>
      <c r="IJO2317" s="37"/>
      <c r="IJP2317" s="38"/>
      <c r="IJQ2317" s="37"/>
      <c r="IJR2317" s="38"/>
      <c r="IJS2317" s="37"/>
      <c r="IJT2317" s="38"/>
      <c r="IJU2317" s="37"/>
      <c r="IJV2317" s="38"/>
      <c r="IJW2317" s="37"/>
      <c r="IJX2317" s="38"/>
      <c r="IJY2317" s="37"/>
      <c r="IJZ2317" s="38"/>
      <c r="IKA2317" s="37"/>
      <c r="IKB2317" s="38"/>
      <c r="IKC2317" s="37"/>
      <c r="IKD2317" s="38"/>
      <c r="IKE2317" s="37"/>
      <c r="IKF2317" s="38"/>
      <c r="IKG2317" s="37"/>
      <c r="IKH2317" s="38"/>
      <c r="IKI2317" s="37"/>
      <c r="IKJ2317" s="38"/>
      <c r="IKK2317" s="37"/>
      <c r="IKL2317" s="38"/>
      <c r="IKM2317" s="37"/>
      <c r="IKN2317" s="38"/>
      <c r="IKO2317" s="37"/>
      <c r="IKP2317" s="38"/>
      <c r="IKQ2317" s="37"/>
      <c r="IKR2317" s="38"/>
      <c r="IKS2317" s="37"/>
      <c r="IKT2317" s="38"/>
      <c r="IKU2317" s="37"/>
      <c r="IKV2317" s="38"/>
      <c r="IKW2317" s="37"/>
      <c r="IKX2317" s="38"/>
      <c r="IKY2317" s="37"/>
      <c r="IKZ2317" s="38"/>
      <c r="ILA2317" s="37"/>
      <c r="ILB2317" s="38"/>
      <c r="ILC2317" s="37"/>
      <c r="ILD2317" s="38"/>
      <c r="ILE2317" s="37"/>
      <c r="ILF2317" s="38"/>
      <c r="ILG2317" s="37"/>
      <c r="ILH2317" s="38"/>
      <c r="ILI2317" s="37"/>
      <c r="ILJ2317" s="38"/>
      <c r="ILK2317" s="37"/>
      <c r="ILL2317" s="38"/>
      <c r="ILM2317" s="37"/>
      <c r="ILN2317" s="38"/>
      <c r="ILO2317" s="37"/>
      <c r="ILP2317" s="38"/>
      <c r="ILQ2317" s="37"/>
      <c r="ILR2317" s="38"/>
      <c r="ILS2317" s="37"/>
      <c r="ILT2317" s="38"/>
      <c r="ILU2317" s="37"/>
      <c r="ILV2317" s="38"/>
      <c r="ILW2317" s="37"/>
      <c r="ILX2317" s="38"/>
      <c r="ILY2317" s="37"/>
      <c r="ILZ2317" s="38"/>
      <c r="IMA2317" s="37"/>
      <c r="IMB2317" s="38"/>
      <c r="IMC2317" s="37"/>
      <c r="IMD2317" s="38"/>
      <c r="IME2317" s="37"/>
      <c r="IMF2317" s="38"/>
      <c r="IMG2317" s="37"/>
      <c r="IMH2317" s="38"/>
      <c r="IMI2317" s="37"/>
      <c r="IMJ2317" s="38"/>
      <c r="IMK2317" s="37"/>
      <c r="IML2317" s="38"/>
      <c r="IMM2317" s="37"/>
      <c r="IMN2317" s="38"/>
      <c r="IMO2317" s="37"/>
      <c r="IMP2317" s="38"/>
      <c r="IMQ2317" s="37"/>
      <c r="IMR2317" s="38"/>
      <c r="IMS2317" s="37"/>
      <c r="IMT2317" s="38"/>
      <c r="IMU2317" s="37"/>
      <c r="IMV2317" s="38"/>
      <c r="IMW2317" s="37"/>
      <c r="IMX2317" s="38"/>
      <c r="IMY2317" s="37"/>
      <c r="IMZ2317" s="38"/>
      <c r="INA2317" s="37"/>
      <c r="INB2317" s="38"/>
      <c r="INC2317" s="37"/>
      <c r="IND2317" s="38"/>
      <c r="INE2317" s="37"/>
      <c r="INF2317" s="38"/>
      <c r="ING2317" s="37"/>
      <c r="INH2317" s="38"/>
      <c r="INI2317" s="37"/>
      <c r="INJ2317" s="38"/>
      <c r="INK2317" s="37"/>
      <c r="INL2317" s="38"/>
      <c r="INM2317" s="37"/>
      <c r="INN2317" s="38"/>
      <c r="INO2317" s="37"/>
      <c r="INP2317" s="38"/>
      <c r="INQ2317" s="37"/>
      <c r="INR2317" s="38"/>
      <c r="INS2317" s="37"/>
      <c r="INT2317" s="38"/>
      <c r="INU2317" s="37"/>
      <c r="INV2317" s="38"/>
      <c r="INW2317" s="37"/>
      <c r="INX2317" s="38"/>
      <c r="INY2317" s="37"/>
      <c r="INZ2317" s="38"/>
      <c r="IOA2317" s="37"/>
      <c r="IOB2317" s="38"/>
      <c r="IOC2317" s="37"/>
      <c r="IOD2317" s="38"/>
      <c r="IOE2317" s="37"/>
      <c r="IOF2317" s="38"/>
      <c r="IOG2317" s="37"/>
      <c r="IOH2317" s="38"/>
      <c r="IOI2317" s="37"/>
      <c r="IOJ2317" s="38"/>
      <c r="IOK2317" s="37"/>
      <c r="IOL2317" s="38"/>
      <c r="IOM2317" s="37"/>
      <c r="ION2317" s="38"/>
      <c r="IOO2317" s="37"/>
      <c r="IOP2317" s="38"/>
      <c r="IOQ2317" s="37"/>
      <c r="IOR2317" s="38"/>
      <c r="IOS2317" s="37"/>
      <c r="IOT2317" s="38"/>
      <c r="IOU2317" s="37"/>
      <c r="IOV2317" s="38"/>
      <c r="IOW2317" s="37"/>
      <c r="IOX2317" s="38"/>
      <c r="IOY2317" s="37"/>
      <c r="IOZ2317" s="38"/>
      <c r="IPA2317" s="37"/>
      <c r="IPB2317" s="38"/>
      <c r="IPC2317" s="37"/>
      <c r="IPD2317" s="38"/>
      <c r="IPE2317" s="37"/>
      <c r="IPF2317" s="38"/>
      <c r="IPG2317" s="37"/>
      <c r="IPH2317" s="38"/>
      <c r="IPI2317" s="37"/>
      <c r="IPJ2317" s="38"/>
      <c r="IPK2317" s="37"/>
      <c r="IPL2317" s="38"/>
      <c r="IPM2317" s="37"/>
      <c r="IPN2317" s="38"/>
      <c r="IPO2317" s="37"/>
      <c r="IPP2317" s="38"/>
      <c r="IPQ2317" s="37"/>
      <c r="IPR2317" s="38"/>
      <c r="IPS2317" s="37"/>
      <c r="IPT2317" s="38"/>
      <c r="IPU2317" s="37"/>
      <c r="IPV2317" s="38"/>
      <c r="IPW2317" s="37"/>
      <c r="IPX2317" s="38"/>
      <c r="IPY2317" s="37"/>
      <c r="IPZ2317" s="38"/>
      <c r="IQA2317" s="37"/>
      <c r="IQB2317" s="38"/>
      <c r="IQC2317" s="37"/>
      <c r="IQD2317" s="38"/>
      <c r="IQE2317" s="37"/>
      <c r="IQF2317" s="38"/>
      <c r="IQG2317" s="37"/>
      <c r="IQH2317" s="38"/>
      <c r="IQI2317" s="37"/>
      <c r="IQJ2317" s="38"/>
      <c r="IQK2317" s="37"/>
      <c r="IQL2317" s="38"/>
      <c r="IQM2317" s="37"/>
      <c r="IQN2317" s="38"/>
      <c r="IQO2317" s="37"/>
      <c r="IQP2317" s="38"/>
      <c r="IQQ2317" s="37"/>
      <c r="IQR2317" s="38"/>
      <c r="IQS2317" s="37"/>
      <c r="IQT2317" s="38"/>
      <c r="IQU2317" s="37"/>
      <c r="IQV2317" s="38"/>
      <c r="IQW2317" s="37"/>
      <c r="IQX2317" s="38"/>
      <c r="IQY2317" s="37"/>
      <c r="IQZ2317" s="38"/>
      <c r="IRA2317" s="37"/>
      <c r="IRB2317" s="38"/>
      <c r="IRC2317" s="37"/>
      <c r="IRD2317" s="38"/>
      <c r="IRE2317" s="37"/>
      <c r="IRF2317" s="38"/>
      <c r="IRG2317" s="37"/>
      <c r="IRH2317" s="38"/>
      <c r="IRI2317" s="37"/>
      <c r="IRJ2317" s="38"/>
      <c r="IRK2317" s="37"/>
      <c r="IRL2317" s="38"/>
      <c r="IRM2317" s="37"/>
      <c r="IRN2317" s="38"/>
      <c r="IRO2317" s="37"/>
      <c r="IRP2317" s="38"/>
      <c r="IRQ2317" s="37"/>
      <c r="IRR2317" s="38"/>
      <c r="IRS2317" s="37"/>
      <c r="IRT2317" s="38"/>
      <c r="IRU2317" s="37"/>
      <c r="IRV2317" s="38"/>
      <c r="IRW2317" s="37"/>
      <c r="IRX2317" s="38"/>
      <c r="IRY2317" s="37"/>
      <c r="IRZ2317" s="38"/>
      <c r="ISA2317" s="37"/>
      <c r="ISB2317" s="38"/>
      <c r="ISC2317" s="37"/>
      <c r="ISD2317" s="38"/>
      <c r="ISE2317" s="37"/>
      <c r="ISF2317" s="38"/>
      <c r="ISG2317" s="37"/>
      <c r="ISH2317" s="38"/>
      <c r="ISI2317" s="37"/>
      <c r="ISJ2317" s="38"/>
      <c r="ISK2317" s="37"/>
      <c r="ISL2317" s="38"/>
      <c r="ISM2317" s="37"/>
      <c r="ISN2317" s="38"/>
      <c r="ISO2317" s="37"/>
      <c r="ISP2317" s="38"/>
      <c r="ISQ2317" s="37"/>
      <c r="ISR2317" s="38"/>
      <c r="ISS2317" s="37"/>
      <c r="IST2317" s="38"/>
      <c r="ISU2317" s="37"/>
      <c r="ISV2317" s="38"/>
      <c r="ISW2317" s="37"/>
      <c r="ISX2317" s="38"/>
      <c r="ISY2317" s="37"/>
      <c r="ISZ2317" s="38"/>
      <c r="ITA2317" s="37"/>
      <c r="ITB2317" s="38"/>
      <c r="ITC2317" s="37"/>
      <c r="ITD2317" s="38"/>
      <c r="ITE2317" s="37"/>
      <c r="ITF2317" s="38"/>
      <c r="ITG2317" s="37"/>
      <c r="ITH2317" s="38"/>
      <c r="ITI2317" s="37"/>
      <c r="ITJ2317" s="38"/>
      <c r="ITK2317" s="37"/>
      <c r="ITL2317" s="38"/>
      <c r="ITM2317" s="37"/>
      <c r="ITN2317" s="38"/>
      <c r="ITO2317" s="37"/>
      <c r="ITP2317" s="38"/>
      <c r="ITQ2317" s="37"/>
      <c r="ITR2317" s="38"/>
      <c r="ITS2317" s="37"/>
      <c r="ITT2317" s="38"/>
      <c r="ITU2317" s="37"/>
      <c r="ITV2317" s="38"/>
      <c r="ITW2317" s="37"/>
      <c r="ITX2317" s="38"/>
      <c r="ITY2317" s="37"/>
      <c r="ITZ2317" s="38"/>
      <c r="IUA2317" s="37"/>
      <c r="IUB2317" s="38"/>
      <c r="IUC2317" s="37"/>
      <c r="IUD2317" s="38"/>
      <c r="IUE2317" s="37"/>
      <c r="IUF2317" s="38"/>
      <c r="IUG2317" s="37"/>
      <c r="IUH2317" s="38"/>
      <c r="IUI2317" s="37"/>
      <c r="IUJ2317" s="38"/>
      <c r="IUK2317" s="37"/>
      <c r="IUL2317" s="38"/>
      <c r="IUM2317" s="37"/>
      <c r="IUN2317" s="38"/>
      <c r="IUO2317" s="37"/>
      <c r="IUP2317" s="38"/>
      <c r="IUQ2317" s="37"/>
      <c r="IUR2317" s="38"/>
      <c r="IUS2317" s="37"/>
      <c r="IUT2317" s="38"/>
      <c r="IUU2317" s="37"/>
      <c r="IUV2317" s="38"/>
      <c r="IUW2317" s="37"/>
      <c r="IUX2317" s="38"/>
      <c r="IUY2317" s="37"/>
      <c r="IUZ2317" s="38"/>
      <c r="IVA2317" s="37"/>
      <c r="IVB2317" s="38"/>
      <c r="IVC2317" s="37"/>
      <c r="IVD2317" s="38"/>
      <c r="IVE2317" s="37"/>
      <c r="IVF2317" s="38"/>
      <c r="IVG2317" s="37"/>
      <c r="IVH2317" s="38"/>
      <c r="IVI2317" s="37"/>
      <c r="IVJ2317" s="38"/>
      <c r="IVK2317" s="37"/>
      <c r="IVL2317" s="38"/>
      <c r="IVM2317" s="37"/>
      <c r="IVN2317" s="38"/>
      <c r="IVO2317" s="37"/>
      <c r="IVP2317" s="38"/>
      <c r="IVQ2317" s="37"/>
      <c r="IVR2317" s="38"/>
      <c r="IVS2317" s="37"/>
      <c r="IVT2317" s="38"/>
      <c r="IVU2317" s="37"/>
      <c r="IVV2317" s="38"/>
      <c r="IVW2317" s="37"/>
      <c r="IVX2317" s="38"/>
      <c r="IVY2317" s="37"/>
      <c r="IVZ2317" s="38"/>
      <c r="IWA2317" s="37"/>
      <c r="IWB2317" s="38"/>
      <c r="IWC2317" s="37"/>
      <c r="IWD2317" s="38"/>
      <c r="IWE2317" s="37"/>
      <c r="IWF2317" s="38"/>
      <c r="IWG2317" s="37"/>
      <c r="IWH2317" s="38"/>
      <c r="IWI2317" s="37"/>
      <c r="IWJ2317" s="38"/>
      <c r="IWK2317" s="37"/>
      <c r="IWL2317" s="38"/>
      <c r="IWM2317" s="37"/>
      <c r="IWN2317" s="38"/>
      <c r="IWO2317" s="37"/>
      <c r="IWP2317" s="38"/>
      <c r="IWQ2317" s="37"/>
      <c r="IWR2317" s="38"/>
      <c r="IWS2317" s="37"/>
      <c r="IWT2317" s="38"/>
      <c r="IWU2317" s="37"/>
      <c r="IWV2317" s="38"/>
      <c r="IWW2317" s="37"/>
      <c r="IWX2317" s="38"/>
      <c r="IWY2317" s="37"/>
      <c r="IWZ2317" s="38"/>
      <c r="IXA2317" s="37"/>
      <c r="IXB2317" s="38"/>
      <c r="IXC2317" s="37"/>
      <c r="IXD2317" s="38"/>
      <c r="IXE2317" s="37"/>
      <c r="IXF2317" s="38"/>
      <c r="IXG2317" s="37"/>
      <c r="IXH2317" s="38"/>
      <c r="IXI2317" s="37"/>
      <c r="IXJ2317" s="38"/>
      <c r="IXK2317" s="37"/>
      <c r="IXL2317" s="38"/>
      <c r="IXM2317" s="37"/>
      <c r="IXN2317" s="38"/>
      <c r="IXO2317" s="37"/>
      <c r="IXP2317" s="38"/>
      <c r="IXQ2317" s="37"/>
      <c r="IXR2317" s="38"/>
      <c r="IXS2317" s="37"/>
      <c r="IXT2317" s="38"/>
      <c r="IXU2317" s="37"/>
      <c r="IXV2317" s="38"/>
      <c r="IXW2317" s="37"/>
      <c r="IXX2317" s="38"/>
      <c r="IXY2317" s="37"/>
      <c r="IXZ2317" s="38"/>
      <c r="IYA2317" s="37"/>
      <c r="IYB2317" s="38"/>
      <c r="IYC2317" s="37"/>
      <c r="IYD2317" s="38"/>
      <c r="IYE2317" s="37"/>
      <c r="IYF2317" s="38"/>
      <c r="IYG2317" s="37"/>
      <c r="IYH2317" s="38"/>
      <c r="IYI2317" s="37"/>
      <c r="IYJ2317" s="38"/>
      <c r="IYK2317" s="37"/>
      <c r="IYL2317" s="38"/>
      <c r="IYM2317" s="37"/>
      <c r="IYN2317" s="38"/>
      <c r="IYO2317" s="37"/>
      <c r="IYP2317" s="38"/>
      <c r="IYQ2317" s="37"/>
      <c r="IYR2317" s="38"/>
      <c r="IYS2317" s="37"/>
      <c r="IYT2317" s="38"/>
      <c r="IYU2317" s="37"/>
      <c r="IYV2317" s="38"/>
      <c r="IYW2317" s="37"/>
      <c r="IYX2317" s="38"/>
      <c r="IYY2317" s="37"/>
      <c r="IYZ2317" s="38"/>
      <c r="IZA2317" s="37"/>
      <c r="IZB2317" s="38"/>
      <c r="IZC2317" s="37"/>
      <c r="IZD2317" s="38"/>
      <c r="IZE2317" s="37"/>
      <c r="IZF2317" s="38"/>
      <c r="IZG2317" s="37"/>
      <c r="IZH2317" s="38"/>
      <c r="IZI2317" s="37"/>
      <c r="IZJ2317" s="38"/>
      <c r="IZK2317" s="37"/>
      <c r="IZL2317" s="38"/>
      <c r="IZM2317" s="37"/>
      <c r="IZN2317" s="38"/>
      <c r="IZO2317" s="37"/>
      <c r="IZP2317" s="38"/>
      <c r="IZQ2317" s="37"/>
      <c r="IZR2317" s="38"/>
      <c r="IZS2317" s="37"/>
      <c r="IZT2317" s="38"/>
      <c r="IZU2317" s="37"/>
      <c r="IZV2317" s="38"/>
      <c r="IZW2317" s="37"/>
      <c r="IZX2317" s="38"/>
      <c r="IZY2317" s="37"/>
      <c r="IZZ2317" s="38"/>
      <c r="JAA2317" s="37"/>
      <c r="JAB2317" s="38"/>
      <c r="JAC2317" s="37"/>
      <c r="JAD2317" s="38"/>
      <c r="JAE2317" s="37"/>
      <c r="JAF2317" s="38"/>
      <c r="JAG2317" s="37"/>
      <c r="JAH2317" s="38"/>
      <c r="JAI2317" s="37"/>
      <c r="JAJ2317" s="38"/>
      <c r="JAK2317" s="37"/>
      <c r="JAL2317" s="38"/>
      <c r="JAM2317" s="37"/>
      <c r="JAN2317" s="38"/>
      <c r="JAO2317" s="37"/>
      <c r="JAP2317" s="38"/>
      <c r="JAQ2317" s="37"/>
      <c r="JAR2317" s="38"/>
      <c r="JAS2317" s="37"/>
      <c r="JAT2317" s="38"/>
      <c r="JAU2317" s="37"/>
      <c r="JAV2317" s="38"/>
      <c r="JAW2317" s="37"/>
      <c r="JAX2317" s="38"/>
      <c r="JAY2317" s="37"/>
      <c r="JAZ2317" s="38"/>
      <c r="JBA2317" s="37"/>
      <c r="JBB2317" s="38"/>
      <c r="JBC2317" s="37"/>
      <c r="JBD2317" s="38"/>
      <c r="JBE2317" s="37"/>
      <c r="JBF2317" s="38"/>
      <c r="JBG2317" s="37"/>
      <c r="JBH2317" s="38"/>
      <c r="JBI2317" s="37"/>
      <c r="JBJ2317" s="38"/>
      <c r="JBK2317" s="37"/>
      <c r="JBL2317" s="38"/>
      <c r="JBM2317" s="37"/>
      <c r="JBN2317" s="38"/>
      <c r="JBO2317" s="37"/>
      <c r="JBP2317" s="38"/>
      <c r="JBQ2317" s="37"/>
      <c r="JBR2317" s="38"/>
      <c r="JBS2317" s="37"/>
      <c r="JBT2317" s="38"/>
      <c r="JBU2317" s="37"/>
      <c r="JBV2317" s="38"/>
      <c r="JBW2317" s="37"/>
      <c r="JBX2317" s="38"/>
      <c r="JBY2317" s="37"/>
      <c r="JBZ2317" s="38"/>
      <c r="JCA2317" s="37"/>
      <c r="JCB2317" s="38"/>
      <c r="JCC2317" s="37"/>
      <c r="JCD2317" s="38"/>
      <c r="JCE2317" s="37"/>
      <c r="JCF2317" s="38"/>
      <c r="JCG2317" s="37"/>
      <c r="JCH2317" s="38"/>
      <c r="JCI2317" s="37"/>
      <c r="JCJ2317" s="38"/>
      <c r="JCK2317" s="37"/>
      <c r="JCL2317" s="38"/>
      <c r="JCM2317" s="37"/>
      <c r="JCN2317" s="38"/>
      <c r="JCO2317" s="37"/>
      <c r="JCP2317" s="38"/>
      <c r="JCQ2317" s="37"/>
      <c r="JCR2317" s="38"/>
      <c r="JCS2317" s="37"/>
      <c r="JCT2317" s="38"/>
      <c r="JCU2317" s="37"/>
      <c r="JCV2317" s="38"/>
      <c r="JCW2317" s="37"/>
      <c r="JCX2317" s="38"/>
      <c r="JCY2317" s="37"/>
      <c r="JCZ2317" s="38"/>
      <c r="JDA2317" s="37"/>
      <c r="JDB2317" s="38"/>
      <c r="JDC2317" s="37"/>
      <c r="JDD2317" s="38"/>
      <c r="JDE2317" s="37"/>
      <c r="JDF2317" s="38"/>
      <c r="JDG2317" s="37"/>
      <c r="JDH2317" s="38"/>
      <c r="JDI2317" s="37"/>
      <c r="JDJ2317" s="38"/>
      <c r="JDK2317" s="37"/>
      <c r="JDL2317" s="38"/>
      <c r="JDM2317" s="37"/>
      <c r="JDN2317" s="38"/>
      <c r="JDO2317" s="37"/>
      <c r="JDP2317" s="38"/>
      <c r="JDQ2317" s="37"/>
      <c r="JDR2317" s="38"/>
      <c r="JDS2317" s="37"/>
      <c r="JDT2317" s="38"/>
      <c r="JDU2317" s="37"/>
      <c r="JDV2317" s="38"/>
      <c r="JDW2317" s="37"/>
      <c r="JDX2317" s="38"/>
      <c r="JDY2317" s="37"/>
      <c r="JDZ2317" s="38"/>
      <c r="JEA2317" s="37"/>
      <c r="JEB2317" s="38"/>
      <c r="JEC2317" s="37"/>
      <c r="JED2317" s="38"/>
      <c r="JEE2317" s="37"/>
      <c r="JEF2317" s="38"/>
      <c r="JEG2317" s="37"/>
      <c r="JEH2317" s="38"/>
      <c r="JEI2317" s="37"/>
      <c r="JEJ2317" s="38"/>
      <c r="JEK2317" s="37"/>
      <c r="JEL2317" s="38"/>
      <c r="JEM2317" s="37"/>
      <c r="JEN2317" s="38"/>
      <c r="JEO2317" s="37"/>
      <c r="JEP2317" s="38"/>
      <c r="JEQ2317" s="37"/>
      <c r="JER2317" s="38"/>
      <c r="JES2317" s="37"/>
      <c r="JET2317" s="38"/>
      <c r="JEU2317" s="37"/>
      <c r="JEV2317" s="38"/>
      <c r="JEW2317" s="37"/>
      <c r="JEX2317" s="38"/>
      <c r="JEY2317" s="37"/>
      <c r="JEZ2317" s="38"/>
      <c r="JFA2317" s="37"/>
      <c r="JFB2317" s="38"/>
      <c r="JFC2317" s="37"/>
      <c r="JFD2317" s="38"/>
      <c r="JFE2317" s="37"/>
      <c r="JFF2317" s="38"/>
      <c r="JFG2317" s="37"/>
      <c r="JFH2317" s="38"/>
      <c r="JFI2317" s="37"/>
      <c r="JFJ2317" s="38"/>
      <c r="JFK2317" s="37"/>
      <c r="JFL2317" s="38"/>
      <c r="JFM2317" s="37"/>
      <c r="JFN2317" s="38"/>
      <c r="JFO2317" s="37"/>
      <c r="JFP2317" s="38"/>
      <c r="JFQ2317" s="37"/>
      <c r="JFR2317" s="38"/>
      <c r="JFS2317" s="37"/>
      <c r="JFT2317" s="38"/>
      <c r="JFU2317" s="37"/>
      <c r="JFV2317" s="38"/>
      <c r="JFW2317" s="37"/>
      <c r="JFX2317" s="38"/>
      <c r="JFY2317" s="37"/>
      <c r="JFZ2317" s="38"/>
      <c r="JGA2317" s="37"/>
      <c r="JGB2317" s="38"/>
      <c r="JGC2317" s="37"/>
      <c r="JGD2317" s="38"/>
      <c r="JGE2317" s="37"/>
      <c r="JGF2317" s="38"/>
      <c r="JGG2317" s="37"/>
      <c r="JGH2317" s="38"/>
      <c r="JGI2317" s="37"/>
      <c r="JGJ2317" s="38"/>
      <c r="JGK2317" s="37"/>
      <c r="JGL2317" s="38"/>
      <c r="JGM2317" s="37"/>
      <c r="JGN2317" s="38"/>
      <c r="JGO2317" s="37"/>
      <c r="JGP2317" s="38"/>
      <c r="JGQ2317" s="37"/>
      <c r="JGR2317" s="38"/>
      <c r="JGS2317" s="37"/>
      <c r="JGT2317" s="38"/>
      <c r="JGU2317" s="37"/>
      <c r="JGV2317" s="38"/>
      <c r="JGW2317" s="37"/>
      <c r="JGX2317" s="38"/>
      <c r="JGY2317" s="37"/>
      <c r="JGZ2317" s="38"/>
      <c r="JHA2317" s="37"/>
      <c r="JHB2317" s="38"/>
      <c r="JHC2317" s="37"/>
      <c r="JHD2317" s="38"/>
      <c r="JHE2317" s="37"/>
      <c r="JHF2317" s="38"/>
      <c r="JHG2317" s="37"/>
      <c r="JHH2317" s="38"/>
      <c r="JHI2317" s="37"/>
      <c r="JHJ2317" s="38"/>
      <c r="JHK2317" s="37"/>
      <c r="JHL2317" s="38"/>
      <c r="JHM2317" s="37"/>
      <c r="JHN2317" s="38"/>
      <c r="JHO2317" s="37"/>
      <c r="JHP2317" s="38"/>
      <c r="JHQ2317" s="37"/>
      <c r="JHR2317" s="38"/>
      <c r="JHS2317" s="37"/>
      <c r="JHT2317" s="38"/>
      <c r="JHU2317" s="37"/>
      <c r="JHV2317" s="38"/>
      <c r="JHW2317" s="37"/>
      <c r="JHX2317" s="38"/>
      <c r="JHY2317" s="37"/>
      <c r="JHZ2317" s="38"/>
      <c r="JIA2317" s="37"/>
      <c r="JIB2317" s="38"/>
      <c r="JIC2317" s="37"/>
      <c r="JID2317" s="38"/>
      <c r="JIE2317" s="37"/>
      <c r="JIF2317" s="38"/>
      <c r="JIG2317" s="37"/>
      <c r="JIH2317" s="38"/>
      <c r="JII2317" s="37"/>
      <c r="JIJ2317" s="38"/>
      <c r="JIK2317" s="37"/>
      <c r="JIL2317" s="38"/>
      <c r="JIM2317" s="37"/>
      <c r="JIN2317" s="38"/>
      <c r="JIO2317" s="37"/>
      <c r="JIP2317" s="38"/>
      <c r="JIQ2317" s="37"/>
      <c r="JIR2317" s="38"/>
      <c r="JIS2317" s="37"/>
      <c r="JIT2317" s="38"/>
      <c r="JIU2317" s="37"/>
      <c r="JIV2317" s="38"/>
      <c r="JIW2317" s="37"/>
      <c r="JIX2317" s="38"/>
      <c r="JIY2317" s="37"/>
      <c r="JIZ2317" s="38"/>
      <c r="JJA2317" s="37"/>
      <c r="JJB2317" s="38"/>
      <c r="JJC2317" s="37"/>
      <c r="JJD2317" s="38"/>
      <c r="JJE2317" s="37"/>
      <c r="JJF2317" s="38"/>
      <c r="JJG2317" s="37"/>
      <c r="JJH2317" s="38"/>
      <c r="JJI2317" s="37"/>
      <c r="JJJ2317" s="38"/>
      <c r="JJK2317" s="37"/>
      <c r="JJL2317" s="38"/>
      <c r="JJM2317" s="37"/>
      <c r="JJN2317" s="38"/>
      <c r="JJO2317" s="37"/>
      <c r="JJP2317" s="38"/>
      <c r="JJQ2317" s="37"/>
      <c r="JJR2317" s="38"/>
      <c r="JJS2317" s="37"/>
      <c r="JJT2317" s="38"/>
      <c r="JJU2317" s="37"/>
      <c r="JJV2317" s="38"/>
      <c r="JJW2317" s="37"/>
      <c r="JJX2317" s="38"/>
      <c r="JJY2317" s="37"/>
      <c r="JJZ2317" s="38"/>
      <c r="JKA2317" s="37"/>
      <c r="JKB2317" s="38"/>
      <c r="JKC2317" s="37"/>
      <c r="JKD2317" s="38"/>
      <c r="JKE2317" s="37"/>
      <c r="JKF2317" s="38"/>
      <c r="JKG2317" s="37"/>
      <c r="JKH2317" s="38"/>
      <c r="JKI2317" s="37"/>
      <c r="JKJ2317" s="38"/>
      <c r="JKK2317" s="37"/>
      <c r="JKL2317" s="38"/>
      <c r="JKM2317" s="37"/>
      <c r="JKN2317" s="38"/>
      <c r="JKO2317" s="37"/>
      <c r="JKP2317" s="38"/>
      <c r="JKQ2317" s="37"/>
      <c r="JKR2317" s="38"/>
      <c r="JKS2317" s="37"/>
      <c r="JKT2317" s="38"/>
      <c r="JKU2317" s="37"/>
      <c r="JKV2317" s="38"/>
      <c r="JKW2317" s="37"/>
      <c r="JKX2317" s="38"/>
      <c r="JKY2317" s="37"/>
      <c r="JKZ2317" s="38"/>
      <c r="JLA2317" s="37"/>
      <c r="JLB2317" s="38"/>
      <c r="JLC2317" s="37"/>
      <c r="JLD2317" s="38"/>
      <c r="JLE2317" s="37"/>
      <c r="JLF2317" s="38"/>
      <c r="JLG2317" s="37"/>
      <c r="JLH2317" s="38"/>
      <c r="JLI2317" s="37"/>
      <c r="JLJ2317" s="38"/>
      <c r="JLK2317" s="37"/>
      <c r="JLL2317" s="38"/>
      <c r="JLM2317" s="37"/>
      <c r="JLN2317" s="38"/>
      <c r="JLO2317" s="37"/>
      <c r="JLP2317" s="38"/>
      <c r="JLQ2317" s="37"/>
      <c r="JLR2317" s="38"/>
      <c r="JLS2317" s="37"/>
      <c r="JLT2317" s="38"/>
      <c r="JLU2317" s="37"/>
      <c r="JLV2317" s="38"/>
      <c r="JLW2317" s="37"/>
      <c r="JLX2317" s="38"/>
      <c r="JLY2317" s="37"/>
      <c r="JLZ2317" s="38"/>
      <c r="JMA2317" s="37"/>
      <c r="JMB2317" s="38"/>
      <c r="JMC2317" s="37"/>
      <c r="JMD2317" s="38"/>
      <c r="JME2317" s="37"/>
      <c r="JMF2317" s="38"/>
      <c r="JMG2317" s="37"/>
      <c r="JMH2317" s="38"/>
      <c r="JMI2317" s="37"/>
      <c r="JMJ2317" s="38"/>
      <c r="JMK2317" s="37"/>
      <c r="JML2317" s="38"/>
      <c r="JMM2317" s="37"/>
      <c r="JMN2317" s="38"/>
      <c r="JMO2317" s="37"/>
      <c r="JMP2317" s="38"/>
      <c r="JMQ2317" s="37"/>
      <c r="JMR2317" s="38"/>
      <c r="JMS2317" s="37"/>
      <c r="JMT2317" s="38"/>
      <c r="JMU2317" s="37"/>
      <c r="JMV2317" s="38"/>
      <c r="JMW2317" s="37"/>
      <c r="JMX2317" s="38"/>
      <c r="JMY2317" s="37"/>
      <c r="JMZ2317" s="38"/>
      <c r="JNA2317" s="37"/>
      <c r="JNB2317" s="38"/>
      <c r="JNC2317" s="37"/>
      <c r="JND2317" s="38"/>
      <c r="JNE2317" s="37"/>
      <c r="JNF2317" s="38"/>
      <c r="JNG2317" s="37"/>
      <c r="JNH2317" s="38"/>
      <c r="JNI2317" s="37"/>
      <c r="JNJ2317" s="38"/>
      <c r="JNK2317" s="37"/>
      <c r="JNL2317" s="38"/>
      <c r="JNM2317" s="37"/>
      <c r="JNN2317" s="38"/>
      <c r="JNO2317" s="37"/>
      <c r="JNP2317" s="38"/>
      <c r="JNQ2317" s="37"/>
      <c r="JNR2317" s="38"/>
      <c r="JNS2317" s="37"/>
      <c r="JNT2317" s="38"/>
      <c r="JNU2317" s="37"/>
      <c r="JNV2317" s="38"/>
      <c r="JNW2317" s="37"/>
      <c r="JNX2317" s="38"/>
      <c r="JNY2317" s="37"/>
      <c r="JNZ2317" s="38"/>
      <c r="JOA2317" s="37"/>
      <c r="JOB2317" s="38"/>
      <c r="JOC2317" s="37"/>
      <c r="JOD2317" s="38"/>
      <c r="JOE2317" s="37"/>
      <c r="JOF2317" s="38"/>
      <c r="JOG2317" s="37"/>
      <c r="JOH2317" s="38"/>
      <c r="JOI2317" s="37"/>
      <c r="JOJ2317" s="38"/>
      <c r="JOK2317" s="37"/>
      <c r="JOL2317" s="38"/>
      <c r="JOM2317" s="37"/>
      <c r="JON2317" s="38"/>
      <c r="JOO2317" s="37"/>
      <c r="JOP2317" s="38"/>
      <c r="JOQ2317" s="37"/>
      <c r="JOR2317" s="38"/>
      <c r="JOS2317" s="37"/>
      <c r="JOT2317" s="38"/>
      <c r="JOU2317" s="37"/>
      <c r="JOV2317" s="38"/>
      <c r="JOW2317" s="37"/>
      <c r="JOX2317" s="38"/>
      <c r="JOY2317" s="37"/>
      <c r="JOZ2317" s="38"/>
      <c r="JPA2317" s="37"/>
      <c r="JPB2317" s="38"/>
      <c r="JPC2317" s="37"/>
      <c r="JPD2317" s="38"/>
      <c r="JPE2317" s="37"/>
      <c r="JPF2317" s="38"/>
      <c r="JPG2317" s="37"/>
      <c r="JPH2317" s="38"/>
      <c r="JPI2317" s="37"/>
      <c r="JPJ2317" s="38"/>
      <c r="JPK2317" s="37"/>
      <c r="JPL2317" s="38"/>
      <c r="JPM2317" s="37"/>
      <c r="JPN2317" s="38"/>
      <c r="JPO2317" s="37"/>
      <c r="JPP2317" s="38"/>
      <c r="JPQ2317" s="37"/>
      <c r="JPR2317" s="38"/>
      <c r="JPS2317" s="37"/>
      <c r="JPT2317" s="38"/>
      <c r="JPU2317" s="37"/>
      <c r="JPV2317" s="38"/>
      <c r="JPW2317" s="37"/>
      <c r="JPX2317" s="38"/>
      <c r="JPY2317" s="37"/>
      <c r="JPZ2317" s="38"/>
      <c r="JQA2317" s="37"/>
      <c r="JQB2317" s="38"/>
      <c r="JQC2317" s="37"/>
      <c r="JQD2317" s="38"/>
      <c r="JQE2317" s="37"/>
      <c r="JQF2317" s="38"/>
      <c r="JQG2317" s="37"/>
      <c r="JQH2317" s="38"/>
      <c r="JQI2317" s="37"/>
      <c r="JQJ2317" s="38"/>
      <c r="JQK2317" s="37"/>
      <c r="JQL2317" s="38"/>
      <c r="JQM2317" s="37"/>
      <c r="JQN2317" s="38"/>
      <c r="JQO2317" s="37"/>
      <c r="JQP2317" s="38"/>
      <c r="JQQ2317" s="37"/>
      <c r="JQR2317" s="38"/>
      <c r="JQS2317" s="37"/>
      <c r="JQT2317" s="38"/>
      <c r="JQU2317" s="37"/>
      <c r="JQV2317" s="38"/>
      <c r="JQW2317" s="37"/>
      <c r="JQX2317" s="38"/>
      <c r="JQY2317" s="37"/>
      <c r="JQZ2317" s="38"/>
      <c r="JRA2317" s="37"/>
      <c r="JRB2317" s="38"/>
      <c r="JRC2317" s="37"/>
      <c r="JRD2317" s="38"/>
      <c r="JRE2317" s="37"/>
      <c r="JRF2317" s="38"/>
      <c r="JRG2317" s="37"/>
      <c r="JRH2317" s="38"/>
      <c r="JRI2317" s="37"/>
      <c r="JRJ2317" s="38"/>
      <c r="JRK2317" s="37"/>
      <c r="JRL2317" s="38"/>
      <c r="JRM2317" s="37"/>
      <c r="JRN2317" s="38"/>
      <c r="JRO2317" s="37"/>
      <c r="JRP2317" s="38"/>
      <c r="JRQ2317" s="37"/>
      <c r="JRR2317" s="38"/>
      <c r="JRS2317" s="37"/>
      <c r="JRT2317" s="38"/>
      <c r="JRU2317" s="37"/>
      <c r="JRV2317" s="38"/>
      <c r="JRW2317" s="37"/>
      <c r="JRX2317" s="38"/>
      <c r="JRY2317" s="37"/>
      <c r="JRZ2317" s="38"/>
      <c r="JSA2317" s="37"/>
      <c r="JSB2317" s="38"/>
      <c r="JSC2317" s="37"/>
      <c r="JSD2317" s="38"/>
      <c r="JSE2317" s="37"/>
      <c r="JSF2317" s="38"/>
      <c r="JSG2317" s="37"/>
      <c r="JSH2317" s="38"/>
      <c r="JSI2317" s="37"/>
      <c r="JSJ2317" s="38"/>
      <c r="JSK2317" s="37"/>
      <c r="JSL2317" s="38"/>
      <c r="JSM2317" s="37"/>
      <c r="JSN2317" s="38"/>
      <c r="JSO2317" s="37"/>
      <c r="JSP2317" s="38"/>
      <c r="JSQ2317" s="37"/>
      <c r="JSR2317" s="38"/>
      <c r="JSS2317" s="37"/>
      <c r="JST2317" s="38"/>
      <c r="JSU2317" s="37"/>
      <c r="JSV2317" s="38"/>
      <c r="JSW2317" s="37"/>
      <c r="JSX2317" s="38"/>
      <c r="JSY2317" s="37"/>
      <c r="JSZ2317" s="38"/>
      <c r="JTA2317" s="37"/>
      <c r="JTB2317" s="38"/>
      <c r="JTC2317" s="37"/>
      <c r="JTD2317" s="38"/>
      <c r="JTE2317" s="37"/>
      <c r="JTF2317" s="38"/>
      <c r="JTG2317" s="37"/>
      <c r="JTH2317" s="38"/>
      <c r="JTI2317" s="37"/>
      <c r="JTJ2317" s="38"/>
      <c r="JTK2317" s="37"/>
      <c r="JTL2317" s="38"/>
      <c r="JTM2317" s="37"/>
      <c r="JTN2317" s="38"/>
      <c r="JTO2317" s="37"/>
      <c r="JTP2317" s="38"/>
      <c r="JTQ2317" s="37"/>
      <c r="JTR2317" s="38"/>
      <c r="JTS2317" s="37"/>
      <c r="JTT2317" s="38"/>
      <c r="JTU2317" s="37"/>
      <c r="JTV2317" s="38"/>
      <c r="JTW2317" s="37"/>
      <c r="JTX2317" s="38"/>
      <c r="JTY2317" s="37"/>
      <c r="JTZ2317" s="38"/>
      <c r="JUA2317" s="37"/>
      <c r="JUB2317" s="38"/>
      <c r="JUC2317" s="37"/>
      <c r="JUD2317" s="38"/>
      <c r="JUE2317" s="37"/>
      <c r="JUF2317" s="38"/>
      <c r="JUG2317" s="37"/>
      <c r="JUH2317" s="38"/>
      <c r="JUI2317" s="37"/>
      <c r="JUJ2317" s="38"/>
      <c r="JUK2317" s="37"/>
      <c r="JUL2317" s="38"/>
      <c r="JUM2317" s="37"/>
      <c r="JUN2317" s="38"/>
      <c r="JUO2317" s="37"/>
      <c r="JUP2317" s="38"/>
      <c r="JUQ2317" s="37"/>
      <c r="JUR2317" s="38"/>
      <c r="JUS2317" s="37"/>
      <c r="JUT2317" s="38"/>
      <c r="JUU2317" s="37"/>
      <c r="JUV2317" s="38"/>
      <c r="JUW2317" s="37"/>
      <c r="JUX2317" s="38"/>
      <c r="JUY2317" s="37"/>
      <c r="JUZ2317" s="38"/>
      <c r="JVA2317" s="37"/>
      <c r="JVB2317" s="38"/>
      <c r="JVC2317" s="37"/>
      <c r="JVD2317" s="38"/>
      <c r="JVE2317" s="37"/>
      <c r="JVF2317" s="38"/>
      <c r="JVG2317" s="37"/>
      <c r="JVH2317" s="38"/>
      <c r="JVI2317" s="37"/>
      <c r="JVJ2317" s="38"/>
      <c r="JVK2317" s="37"/>
      <c r="JVL2317" s="38"/>
      <c r="JVM2317" s="37"/>
      <c r="JVN2317" s="38"/>
      <c r="JVO2317" s="37"/>
      <c r="JVP2317" s="38"/>
      <c r="JVQ2317" s="37"/>
      <c r="JVR2317" s="38"/>
      <c r="JVS2317" s="37"/>
      <c r="JVT2317" s="38"/>
      <c r="JVU2317" s="37"/>
      <c r="JVV2317" s="38"/>
      <c r="JVW2317" s="37"/>
      <c r="JVX2317" s="38"/>
      <c r="JVY2317" s="37"/>
      <c r="JVZ2317" s="38"/>
      <c r="JWA2317" s="37"/>
      <c r="JWB2317" s="38"/>
      <c r="JWC2317" s="37"/>
      <c r="JWD2317" s="38"/>
      <c r="JWE2317" s="37"/>
      <c r="JWF2317" s="38"/>
      <c r="JWG2317" s="37"/>
      <c r="JWH2317" s="38"/>
      <c r="JWI2317" s="37"/>
      <c r="JWJ2317" s="38"/>
      <c r="JWK2317" s="37"/>
      <c r="JWL2317" s="38"/>
      <c r="JWM2317" s="37"/>
      <c r="JWN2317" s="38"/>
      <c r="JWO2317" s="37"/>
      <c r="JWP2317" s="38"/>
      <c r="JWQ2317" s="37"/>
      <c r="JWR2317" s="38"/>
      <c r="JWS2317" s="37"/>
      <c r="JWT2317" s="38"/>
      <c r="JWU2317" s="37"/>
      <c r="JWV2317" s="38"/>
      <c r="JWW2317" s="37"/>
      <c r="JWX2317" s="38"/>
      <c r="JWY2317" s="37"/>
      <c r="JWZ2317" s="38"/>
      <c r="JXA2317" s="37"/>
      <c r="JXB2317" s="38"/>
      <c r="JXC2317" s="37"/>
      <c r="JXD2317" s="38"/>
      <c r="JXE2317" s="37"/>
      <c r="JXF2317" s="38"/>
      <c r="JXG2317" s="37"/>
      <c r="JXH2317" s="38"/>
      <c r="JXI2317" s="37"/>
      <c r="JXJ2317" s="38"/>
      <c r="JXK2317" s="37"/>
      <c r="JXL2317" s="38"/>
      <c r="JXM2317" s="37"/>
      <c r="JXN2317" s="38"/>
      <c r="JXO2317" s="37"/>
      <c r="JXP2317" s="38"/>
      <c r="JXQ2317" s="37"/>
      <c r="JXR2317" s="38"/>
      <c r="JXS2317" s="37"/>
      <c r="JXT2317" s="38"/>
      <c r="JXU2317" s="37"/>
      <c r="JXV2317" s="38"/>
      <c r="JXW2317" s="37"/>
      <c r="JXX2317" s="38"/>
      <c r="JXY2317" s="37"/>
      <c r="JXZ2317" s="38"/>
      <c r="JYA2317" s="37"/>
      <c r="JYB2317" s="38"/>
      <c r="JYC2317" s="37"/>
      <c r="JYD2317" s="38"/>
      <c r="JYE2317" s="37"/>
      <c r="JYF2317" s="38"/>
      <c r="JYG2317" s="37"/>
      <c r="JYH2317" s="38"/>
      <c r="JYI2317" s="37"/>
      <c r="JYJ2317" s="38"/>
      <c r="JYK2317" s="37"/>
      <c r="JYL2317" s="38"/>
      <c r="JYM2317" s="37"/>
      <c r="JYN2317" s="38"/>
      <c r="JYO2317" s="37"/>
      <c r="JYP2317" s="38"/>
      <c r="JYQ2317" s="37"/>
      <c r="JYR2317" s="38"/>
      <c r="JYS2317" s="37"/>
      <c r="JYT2317" s="38"/>
      <c r="JYU2317" s="37"/>
      <c r="JYV2317" s="38"/>
      <c r="JYW2317" s="37"/>
      <c r="JYX2317" s="38"/>
      <c r="JYY2317" s="37"/>
      <c r="JYZ2317" s="38"/>
      <c r="JZA2317" s="37"/>
      <c r="JZB2317" s="38"/>
      <c r="JZC2317" s="37"/>
      <c r="JZD2317" s="38"/>
      <c r="JZE2317" s="37"/>
      <c r="JZF2317" s="38"/>
      <c r="JZG2317" s="37"/>
      <c r="JZH2317" s="38"/>
      <c r="JZI2317" s="37"/>
      <c r="JZJ2317" s="38"/>
      <c r="JZK2317" s="37"/>
      <c r="JZL2317" s="38"/>
      <c r="JZM2317" s="37"/>
      <c r="JZN2317" s="38"/>
      <c r="JZO2317" s="37"/>
      <c r="JZP2317" s="38"/>
      <c r="JZQ2317" s="37"/>
      <c r="JZR2317" s="38"/>
      <c r="JZS2317" s="37"/>
      <c r="JZT2317" s="38"/>
      <c r="JZU2317" s="37"/>
      <c r="JZV2317" s="38"/>
      <c r="JZW2317" s="37"/>
      <c r="JZX2317" s="38"/>
      <c r="JZY2317" s="37"/>
      <c r="JZZ2317" s="38"/>
      <c r="KAA2317" s="37"/>
      <c r="KAB2317" s="38"/>
      <c r="KAC2317" s="37"/>
      <c r="KAD2317" s="38"/>
      <c r="KAE2317" s="37"/>
      <c r="KAF2317" s="38"/>
      <c r="KAG2317" s="37"/>
      <c r="KAH2317" s="38"/>
      <c r="KAI2317" s="37"/>
      <c r="KAJ2317" s="38"/>
      <c r="KAK2317" s="37"/>
      <c r="KAL2317" s="38"/>
      <c r="KAM2317" s="37"/>
      <c r="KAN2317" s="38"/>
      <c r="KAO2317" s="37"/>
      <c r="KAP2317" s="38"/>
      <c r="KAQ2317" s="37"/>
      <c r="KAR2317" s="38"/>
      <c r="KAS2317" s="37"/>
      <c r="KAT2317" s="38"/>
      <c r="KAU2317" s="37"/>
      <c r="KAV2317" s="38"/>
      <c r="KAW2317" s="37"/>
      <c r="KAX2317" s="38"/>
      <c r="KAY2317" s="37"/>
      <c r="KAZ2317" s="38"/>
      <c r="KBA2317" s="37"/>
      <c r="KBB2317" s="38"/>
      <c r="KBC2317" s="37"/>
      <c r="KBD2317" s="38"/>
      <c r="KBE2317" s="37"/>
      <c r="KBF2317" s="38"/>
      <c r="KBG2317" s="37"/>
      <c r="KBH2317" s="38"/>
      <c r="KBI2317" s="37"/>
      <c r="KBJ2317" s="38"/>
      <c r="KBK2317" s="37"/>
      <c r="KBL2317" s="38"/>
      <c r="KBM2317" s="37"/>
      <c r="KBN2317" s="38"/>
      <c r="KBO2317" s="37"/>
      <c r="KBP2317" s="38"/>
      <c r="KBQ2317" s="37"/>
      <c r="KBR2317" s="38"/>
      <c r="KBS2317" s="37"/>
      <c r="KBT2317" s="38"/>
      <c r="KBU2317" s="37"/>
      <c r="KBV2317" s="38"/>
      <c r="KBW2317" s="37"/>
      <c r="KBX2317" s="38"/>
      <c r="KBY2317" s="37"/>
      <c r="KBZ2317" s="38"/>
      <c r="KCA2317" s="37"/>
      <c r="KCB2317" s="38"/>
      <c r="KCC2317" s="37"/>
      <c r="KCD2317" s="38"/>
      <c r="KCE2317" s="37"/>
      <c r="KCF2317" s="38"/>
      <c r="KCG2317" s="37"/>
      <c r="KCH2317" s="38"/>
      <c r="KCI2317" s="37"/>
      <c r="KCJ2317" s="38"/>
      <c r="KCK2317" s="37"/>
      <c r="KCL2317" s="38"/>
      <c r="KCM2317" s="37"/>
      <c r="KCN2317" s="38"/>
      <c r="KCO2317" s="37"/>
      <c r="KCP2317" s="38"/>
      <c r="KCQ2317" s="37"/>
      <c r="KCR2317" s="38"/>
      <c r="KCS2317" s="37"/>
      <c r="KCT2317" s="38"/>
      <c r="KCU2317" s="37"/>
      <c r="KCV2317" s="38"/>
      <c r="KCW2317" s="37"/>
      <c r="KCX2317" s="38"/>
      <c r="KCY2317" s="37"/>
      <c r="KCZ2317" s="38"/>
      <c r="KDA2317" s="37"/>
      <c r="KDB2317" s="38"/>
      <c r="KDC2317" s="37"/>
      <c r="KDD2317" s="38"/>
      <c r="KDE2317" s="37"/>
      <c r="KDF2317" s="38"/>
      <c r="KDG2317" s="37"/>
      <c r="KDH2317" s="38"/>
      <c r="KDI2317" s="37"/>
      <c r="KDJ2317" s="38"/>
      <c r="KDK2317" s="37"/>
      <c r="KDL2317" s="38"/>
      <c r="KDM2317" s="37"/>
      <c r="KDN2317" s="38"/>
      <c r="KDO2317" s="37"/>
      <c r="KDP2317" s="38"/>
      <c r="KDQ2317" s="37"/>
      <c r="KDR2317" s="38"/>
      <c r="KDS2317" s="37"/>
      <c r="KDT2317" s="38"/>
      <c r="KDU2317" s="37"/>
      <c r="KDV2317" s="38"/>
      <c r="KDW2317" s="37"/>
      <c r="KDX2317" s="38"/>
      <c r="KDY2317" s="37"/>
      <c r="KDZ2317" s="38"/>
      <c r="KEA2317" s="37"/>
      <c r="KEB2317" s="38"/>
      <c r="KEC2317" s="37"/>
      <c r="KED2317" s="38"/>
      <c r="KEE2317" s="37"/>
      <c r="KEF2317" s="38"/>
      <c r="KEG2317" s="37"/>
      <c r="KEH2317" s="38"/>
      <c r="KEI2317" s="37"/>
      <c r="KEJ2317" s="38"/>
      <c r="KEK2317" s="37"/>
      <c r="KEL2317" s="38"/>
      <c r="KEM2317" s="37"/>
      <c r="KEN2317" s="38"/>
      <c r="KEO2317" s="37"/>
      <c r="KEP2317" s="38"/>
      <c r="KEQ2317" s="37"/>
      <c r="KER2317" s="38"/>
      <c r="KES2317" s="37"/>
      <c r="KET2317" s="38"/>
      <c r="KEU2317" s="37"/>
      <c r="KEV2317" s="38"/>
      <c r="KEW2317" s="37"/>
      <c r="KEX2317" s="38"/>
      <c r="KEY2317" s="37"/>
      <c r="KEZ2317" s="38"/>
      <c r="KFA2317" s="37"/>
      <c r="KFB2317" s="38"/>
      <c r="KFC2317" s="37"/>
      <c r="KFD2317" s="38"/>
      <c r="KFE2317" s="37"/>
      <c r="KFF2317" s="38"/>
      <c r="KFG2317" s="37"/>
      <c r="KFH2317" s="38"/>
      <c r="KFI2317" s="37"/>
      <c r="KFJ2317" s="38"/>
      <c r="KFK2317" s="37"/>
      <c r="KFL2317" s="38"/>
      <c r="KFM2317" s="37"/>
      <c r="KFN2317" s="38"/>
      <c r="KFO2317" s="37"/>
      <c r="KFP2317" s="38"/>
      <c r="KFQ2317" s="37"/>
      <c r="KFR2317" s="38"/>
      <c r="KFS2317" s="37"/>
      <c r="KFT2317" s="38"/>
      <c r="KFU2317" s="37"/>
      <c r="KFV2317" s="38"/>
      <c r="KFW2317" s="37"/>
      <c r="KFX2317" s="38"/>
      <c r="KFY2317" s="37"/>
      <c r="KFZ2317" s="38"/>
      <c r="KGA2317" s="37"/>
      <c r="KGB2317" s="38"/>
      <c r="KGC2317" s="37"/>
      <c r="KGD2317" s="38"/>
      <c r="KGE2317" s="37"/>
      <c r="KGF2317" s="38"/>
      <c r="KGG2317" s="37"/>
      <c r="KGH2317" s="38"/>
      <c r="KGI2317" s="37"/>
      <c r="KGJ2317" s="38"/>
      <c r="KGK2317" s="37"/>
      <c r="KGL2317" s="38"/>
      <c r="KGM2317" s="37"/>
      <c r="KGN2317" s="38"/>
      <c r="KGO2317" s="37"/>
      <c r="KGP2317" s="38"/>
      <c r="KGQ2317" s="37"/>
      <c r="KGR2317" s="38"/>
      <c r="KGS2317" s="37"/>
      <c r="KGT2317" s="38"/>
      <c r="KGU2317" s="37"/>
      <c r="KGV2317" s="38"/>
      <c r="KGW2317" s="37"/>
      <c r="KGX2317" s="38"/>
      <c r="KGY2317" s="37"/>
      <c r="KGZ2317" s="38"/>
      <c r="KHA2317" s="37"/>
      <c r="KHB2317" s="38"/>
      <c r="KHC2317" s="37"/>
      <c r="KHD2317" s="38"/>
      <c r="KHE2317" s="37"/>
      <c r="KHF2317" s="38"/>
      <c r="KHG2317" s="37"/>
      <c r="KHH2317" s="38"/>
      <c r="KHI2317" s="37"/>
      <c r="KHJ2317" s="38"/>
      <c r="KHK2317" s="37"/>
      <c r="KHL2317" s="38"/>
      <c r="KHM2317" s="37"/>
      <c r="KHN2317" s="38"/>
      <c r="KHO2317" s="37"/>
      <c r="KHP2317" s="38"/>
      <c r="KHQ2317" s="37"/>
      <c r="KHR2317" s="38"/>
      <c r="KHS2317" s="37"/>
      <c r="KHT2317" s="38"/>
      <c r="KHU2317" s="37"/>
      <c r="KHV2317" s="38"/>
      <c r="KHW2317" s="37"/>
      <c r="KHX2317" s="38"/>
      <c r="KHY2317" s="37"/>
      <c r="KHZ2317" s="38"/>
      <c r="KIA2317" s="37"/>
      <c r="KIB2317" s="38"/>
      <c r="KIC2317" s="37"/>
      <c r="KID2317" s="38"/>
      <c r="KIE2317" s="37"/>
      <c r="KIF2317" s="38"/>
      <c r="KIG2317" s="37"/>
      <c r="KIH2317" s="38"/>
      <c r="KII2317" s="37"/>
      <c r="KIJ2317" s="38"/>
      <c r="KIK2317" s="37"/>
      <c r="KIL2317" s="38"/>
      <c r="KIM2317" s="37"/>
      <c r="KIN2317" s="38"/>
      <c r="KIO2317" s="37"/>
      <c r="KIP2317" s="38"/>
      <c r="KIQ2317" s="37"/>
      <c r="KIR2317" s="38"/>
      <c r="KIS2317" s="37"/>
      <c r="KIT2317" s="38"/>
      <c r="KIU2317" s="37"/>
      <c r="KIV2317" s="38"/>
      <c r="KIW2317" s="37"/>
      <c r="KIX2317" s="38"/>
      <c r="KIY2317" s="37"/>
      <c r="KIZ2317" s="38"/>
      <c r="KJA2317" s="37"/>
      <c r="KJB2317" s="38"/>
      <c r="KJC2317" s="37"/>
      <c r="KJD2317" s="38"/>
      <c r="KJE2317" s="37"/>
      <c r="KJF2317" s="38"/>
      <c r="KJG2317" s="37"/>
      <c r="KJH2317" s="38"/>
      <c r="KJI2317" s="37"/>
      <c r="KJJ2317" s="38"/>
      <c r="KJK2317" s="37"/>
      <c r="KJL2317" s="38"/>
      <c r="KJM2317" s="37"/>
      <c r="KJN2317" s="38"/>
      <c r="KJO2317" s="37"/>
      <c r="KJP2317" s="38"/>
      <c r="KJQ2317" s="37"/>
      <c r="KJR2317" s="38"/>
      <c r="KJS2317" s="37"/>
      <c r="KJT2317" s="38"/>
      <c r="KJU2317" s="37"/>
      <c r="KJV2317" s="38"/>
      <c r="KJW2317" s="37"/>
      <c r="KJX2317" s="38"/>
      <c r="KJY2317" s="37"/>
      <c r="KJZ2317" s="38"/>
      <c r="KKA2317" s="37"/>
      <c r="KKB2317" s="38"/>
      <c r="KKC2317" s="37"/>
      <c r="KKD2317" s="38"/>
      <c r="KKE2317" s="37"/>
      <c r="KKF2317" s="38"/>
      <c r="KKG2317" s="37"/>
      <c r="KKH2317" s="38"/>
      <c r="KKI2317" s="37"/>
      <c r="KKJ2317" s="38"/>
      <c r="KKK2317" s="37"/>
      <c r="KKL2317" s="38"/>
      <c r="KKM2317" s="37"/>
      <c r="KKN2317" s="38"/>
      <c r="KKO2317" s="37"/>
      <c r="KKP2317" s="38"/>
      <c r="KKQ2317" s="37"/>
      <c r="KKR2317" s="38"/>
      <c r="KKS2317" s="37"/>
      <c r="KKT2317" s="38"/>
      <c r="KKU2317" s="37"/>
      <c r="KKV2317" s="38"/>
      <c r="KKW2317" s="37"/>
      <c r="KKX2317" s="38"/>
      <c r="KKY2317" s="37"/>
      <c r="KKZ2317" s="38"/>
      <c r="KLA2317" s="37"/>
      <c r="KLB2317" s="38"/>
      <c r="KLC2317" s="37"/>
      <c r="KLD2317" s="38"/>
      <c r="KLE2317" s="37"/>
      <c r="KLF2317" s="38"/>
      <c r="KLG2317" s="37"/>
      <c r="KLH2317" s="38"/>
      <c r="KLI2317" s="37"/>
      <c r="KLJ2317" s="38"/>
      <c r="KLK2317" s="37"/>
      <c r="KLL2317" s="38"/>
      <c r="KLM2317" s="37"/>
      <c r="KLN2317" s="38"/>
      <c r="KLO2317" s="37"/>
      <c r="KLP2317" s="38"/>
      <c r="KLQ2317" s="37"/>
      <c r="KLR2317" s="38"/>
      <c r="KLS2317" s="37"/>
      <c r="KLT2317" s="38"/>
      <c r="KLU2317" s="37"/>
      <c r="KLV2317" s="38"/>
      <c r="KLW2317" s="37"/>
      <c r="KLX2317" s="38"/>
      <c r="KLY2317" s="37"/>
      <c r="KLZ2317" s="38"/>
      <c r="KMA2317" s="37"/>
      <c r="KMB2317" s="38"/>
      <c r="KMC2317" s="37"/>
      <c r="KMD2317" s="38"/>
      <c r="KME2317" s="37"/>
      <c r="KMF2317" s="38"/>
      <c r="KMG2317" s="37"/>
      <c r="KMH2317" s="38"/>
      <c r="KMI2317" s="37"/>
      <c r="KMJ2317" s="38"/>
      <c r="KMK2317" s="37"/>
      <c r="KML2317" s="38"/>
      <c r="KMM2317" s="37"/>
      <c r="KMN2317" s="38"/>
      <c r="KMO2317" s="37"/>
      <c r="KMP2317" s="38"/>
      <c r="KMQ2317" s="37"/>
      <c r="KMR2317" s="38"/>
      <c r="KMS2317" s="37"/>
      <c r="KMT2317" s="38"/>
      <c r="KMU2317" s="37"/>
      <c r="KMV2317" s="38"/>
      <c r="KMW2317" s="37"/>
      <c r="KMX2317" s="38"/>
      <c r="KMY2317" s="37"/>
      <c r="KMZ2317" s="38"/>
      <c r="KNA2317" s="37"/>
      <c r="KNB2317" s="38"/>
      <c r="KNC2317" s="37"/>
      <c r="KND2317" s="38"/>
      <c r="KNE2317" s="37"/>
      <c r="KNF2317" s="38"/>
      <c r="KNG2317" s="37"/>
      <c r="KNH2317" s="38"/>
      <c r="KNI2317" s="37"/>
      <c r="KNJ2317" s="38"/>
      <c r="KNK2317" s="37"/>
      <c r="KNL2317" s="38"/>
      <c r="KNM2317" s="37"/>
      <c r="KNN2317" s="38"/>
      <c r="KNO2317" s="37"/>
      <c r="KNP2317" s="38"/>
      <c r="KNQ2317" s="37"/>
      <c r="KNR2317" s="38"/>
      <c r="KNS2317" s="37"/>
      <c r="KNT2317" s="38"/>
      <c r="KNU2317" s="37"/>
      <c r="KNV2317" s="38"/>
      <c r="KNW2317" s="37"/>
      <c r="KNX2317" s="38"/>
      <c r="KNY2317" s="37"/>
      <c r="KNZ2317" s="38"/>
      <c r="KOA2317" s="37"/>
      <c r="KOB2317" s="38"/>
      <c r="KOC2317" s="37"/>
      <c r="KOD2317" s="38"/>
      <c r="KOE2317" s="37"/>
      <c r="KOF2317" s="38"/>
      <c r="KOG2317" s="37"/>
      <c r="KOH2317" s="38"/>
      <c r="KOI2317" s="37"/>
      <c r="KOJ2317" s="38"/>
      <c r="KOK2317" s="37"/>
      <c r="KOL2317" s="38"/>
      <c r="KOM2317" s="37"/>
      <c r="KON2317" s="38"/>
      <c r="KOO2317" s="37"/>
      <c r="KOP2317" s="38"/>
      <c r="KOQ2317" s="37"/>
      <c r="KOR2317" s="38"/>
      <c r="KOS2317" s="37"/>
      <c r="KOT2317" s="38"/>
      <c r="KOU2317" s="37"/>
      <c r="KOV2317" s="38"/>
      <c r="KOW2317" s="37"/>
      <c r="KOX2317" s="38"/>
      <c r="KOY2317" s="37"/>
      <c r="KOZ2317" s="38"/>
      <c r="KPA2317" s="37"/>
      <c r="KPB2317" s="38"/>
      <c r="KPC2317" s="37"/>
      <c r="KPD2317" s="38"/>
      <c r="KPE2317" s="37"/>
      <c r="KPF2317" s="38"/>
      <c r="KPG2317" s="37"/>
      <c r="KPH2317" s="38"/>
      <c r="KPI2317" s="37"/>
      <c r="KPJ2317" s="38"/>
      <c r="KPK2317" s="37"/>
      <c r="KPL2317" s="38"/>
      <c r="KPM2317" s="37"/>
      <c r="KPN2317" s="38"/>
      <c r="KPO2317" s="37"/>
      <c r="KPP2317" s="38"/>
      <c r="KPQ2317" s="37"/>
      <c r="KPR2317" s="38"/>
      <c r="KPS2317" s="37"/>
      <c r="KPT2317" s="38"/>
      <c r="KPU2317" s="37"/>
      <c r="KPV2317" s="38"/>
      <c r="KPW2317" s="37"/>
      <c r="KPX2317" s="38"/>
      <c r="KPY2317" s="37"/>
      <c r="KPZ2317" s="38"/>
      <c r="KQA2317" s="37"/>
      <c r="KQB2317" s="38"/>
      <c r="KQC2317" s="37"/>
      <c r="KQD2317" s="38"/>
      <c r="KQE2317" s="37"/>
      <c r="KQF2317" s="38"/>
      <c r="KQG2317" s="37"/>
      <c r="KQH2317" s="38"/>
      <c r="KQI2317" s="37"/>
      <c r="KQJ2317" s="38"/>
      <c r="KQK2317" s="37"/>
      <c r="KQL2317" s="38"/>
      <c r="KQM2317" s="37"/>
      <c r="KQN2317" s="38"/>
      <c r="KQO2317" s="37"/>
      <c r="KQP2317" s="38"/>
      <c r="KQQ2317" s="37"/>
      <c r="KQR2317" s="38"/>
      <c r="KQS2317" s="37"/>
      <c r="KQT2317" s="38"/>
      <c r="KQU2317" s="37"/>
      <c r="KQV2317" s="38"/>
      <c r="KQW2317" s="37"/>
      <c r="KQX2317" s="38"/>
      <c r="KQY2317" s="37"/>
      <c r="KQZ2317" s="38"/>
      <c r="KRA2317" s="37"/>
      <c r="KRB2317" s="38"/>
      <c r="KRC2317" s="37"/>
      <c r="KRD2317" s="38"/>
      <c r="KRE2317" s="37"/>
      <c r="KRF2317" s="38"/>
      <c r="KRG2317" s="37"/>
      <c r="KRH2317" s="38"/>
      <c r="KRI2317" s="37"/>
      <c r="KRJ2317" s="38"/>
      <c r="KRK2317" s="37"/>
      <c r="KRL2317" s="38"/>
      <c r="KRM2317" s="37"/>
      <c r="KRN2317" s="38"/>
      <c r="KRO2317" s="37"/>
      <c r="KRP2317" s="38"/>
      <c r="KRQ2317" s="37"/>
      <c r="KRR2317" s="38"/>
      <c r="KRS2317" s="37"/>
      <c r="KRT2317" s="38"/>
      <c r="KRU2317" s="37"/>
      <c r="KRV2317" s="38"/>
      <c r="KRW2317" s="37"/>
      <c r="KRX2317" s="38"/>
      <c r="KRY2317" s="37"/>
      <c r="KRZ2317" s="38"/>
      <c r="KSA2317" s="37"/>
      <c r="KSB2317" s="38"/>
      <c r="KSC2317" s="37"/>
      <c r="KSD2317" s="38"/>
      <c r="KSE2317" s="37"/>
      <c r="KSF2317" s="38"/>
      <c r="KSG2317" s="37"/>
      <c r="KSH2317" s="38"/>
      <c r="KSI2317" s="37"/>
      <c r="KSJ2317" s="38"/>
      <c r="KSK2317" s="37"/>
      <c r="KSL2317" s="38"/>
      <c r="KSM2317" s="37"/>
      <c r="KSN2317" s="38"/>
      <c r="KSO2317" s="37"/>
      <c r="KSP2317" s="38"/>
      <c r="KSQ2317" s="37"/>
      <c r="KSR2317" s="38"/>
      <c r="KSS2317" s="37"/>
      <c r="KST2317" s="38"/>
      <c r="KSU2317" s="37"/>
      <c r="KSV2317" s="38"/>
      <c r="KSW2317" s="37"/>
      <c r="KSX2317" s="38"/>
      <c r="KSY2317" s="37"/>
      <c r="KSZ2317" s="38"/>
      <c r="KTA2317" s="37"/>
      <c r="KTB2317" s="38"/>
      <c r="KTC2317" s="37"/>
      <c r="KTD2317" s="38"/>
      <c r="KTE2317" s="37"/>
      <c r="KTF2317" s="38"/>
      <c r="KTG2317" s="37"/>
      <c r="KTH2317" s="38"/>
      <c r="KTI2317" s="37"/>
      <c r="KTJ2317" s="38"/>
      <c r="KTK2317" s="37"/>
      <c r="KTL2317" s="38"/>
      <c r="KTM2317" s="37"/>
      <c r="KTN2317" s="38"/>
      <c r="KTO2317" s="37"/>
      <c r="KTP2317" s="38"/>
      <c r="KTQ2317" s="37"/>
      <c r="KTR2317" s="38"/>
      <c r="KTS2317" s="37"/>
      <c r="KTT2317" s="38"/>
      <c r="KTU2317" s="37"/>
      <c r="KTV2317" s="38"/>
      <c r="KTW2317" s="37"/>
      <c r="KTX2317" s="38"/>
      <c r="KTY2317" s="37"/>
      <c r="KTZ2317" s="38"/>
      <c r="KUA2317" s="37"/>
      <c r="KUB2317" s="38"/>
      <c r="KUC2317" s="37"/>
      <c r="KUD2317" s="38"/>
      <c r="KUE2317" s="37"/>
      <c r="KUF2317" s="38"/>
      <c r="KUG2317" s="37"/>
      <c r="KUH2317" s="38"/>
      <c r="KUI2317" s="37"/>
      <c r="KUJ2317" s="38"/>
      <c r="KUK2317" s="37"/>
      <c r="KUL2317" s="38"/>
      <c r="KUM2317" s="37"/>
      <c r="KUN2317" s="38"/>
      <c r="KUO2317" s="37"/>
      <c r="KUP2317" s="38"/>
      <c r="KUQ2317" s="37"/>
      <c r="KUR2317" s="38"/>
      <c r="KUS2317" s="37"/>
      <c r="KUT2317" s="38"/>
      <c r="KUU2317" s="37"/>
      <c r="KUV2317" s="38"/>
      <c r="KUW2317" s="37"/>
      <c r="KUX2317" s="38"/>
      <c r="KUY2317" s="37"/>
      <c r="KUZ2317" s="38"/>
      <c r="KVA2317" s="37"/>
      <c r="KVB2317" s="38"/>
      <c r="KVC2317" s="37"/>
      <c r="KVD2317" s="38"/>
      <c r="KVE2317" s="37"/>
      <c r="KVF2317" s="38"/>
      <c r="KVG2317" s="37"/>
      <c r="KVH2317" s="38"/>
      <c r="KVI2317" s="37"/>
      <c r="KVJ2317" s="38"/>
      <c r="KVK2317" s="37"/>
      <c r="KVL2317" s="38"/>
      <c r="KVM2317" s="37"/>
      <c r="KVN2317" s="38"/>
      <c r="KVO2317" s="37"/>
      <c r="KVP2317" s="38"/>
      <c r="KVQ2317" s="37"/>
      <c r="KVR2317" s="38"/>
      <c r="KVS2317" s="37"/>
      <c r="KVT2317" s="38"/>
      <c r="KVU2317" s="37"/>
      <c r="KVV2317" s="38"/>
      <c r="KVW2317" s="37"/>
      <c r="KVX2317" s="38"/>
      <c r="KVY2317" s="37"/>
      <c r="KVZ2317" s="38"/>
      <c r="KWA2317" s="37"/>
      <c r="KWB2317" s="38"/>
      <c r="KWC2317" s="37"/>
      <c r="KWD2317" s="38"/>
      <c r="KWE2317" s="37"/>
      <c r="KWF2317" s="38"/>
      <c r="KWG2317" s="37"/>
      <c r="KWH2317" s="38"/>
      <c r="KWI2317" s="37"/>
      <c r="KWJ2317" s="38"/>
      <c r="KWK2317" s="37"/>
      <c r="KWL2317" s="38"/>
      <c r="KWM2317" s="37"/>
      <c r="KWN2317" s="38"/>
      <c r="KWO2317" s="37"/>
      <c r="KWP2317" s="38"/>
      <c r="KWQ2317" s="37"/>
      <c r="KWR2317" s="38"/>
      <c r="KWS2317" s="37"/>
      <c r="KWT2317" s="38"/>
      <c r="KWU2317" s="37"/>
      <c r="KWV2317" s="38"/>
      <c r="KWW2317" s="37"/>
      <c r="KWX2317" s="38"/>
      <c r="KWY2317" s="37"/>
      <c r="KWZ2317" s="38"/>
      <c r="KXA2317" s="37"/>
      <c r="KXB2317" s="38"/>
      <c r="KXC2317" s="37"/>
      <c r="KXD2317" s="38"/>
      <c r="KXE2317" s="37"/>
      <c r="KXF2317" s="38"/>
      <c r="KXG2317" s="37"/>
      <c r="KXH2317" s="38"/>
      <c r="KXI2317" s="37"/>
      <c r="KXJ2317" s="38"/>
      <c r="KXK2317" s="37"/>
      <c r="KXL2317" s="38"/>
      <c r="KXM2317" s="37"/>
      <c r="KXN2317" s="38"/>
      <c r="KXO2317" s="37"/>
      <c r="KXP2317" s="38"/>
      <c r="KXQ2317" s="37"/>
      <c r="KXR2317" s="38"/>
      <c r="KXS2317" s="37"/>
      <c r="KXT2317" s="38"/>
      <c r="KXU2317" s="37"/>
      <c r="KXV2317" s="38"/>
      <c r="KXW2317" s="37"/>
      <c r="KXX2317" s="38"/>
      <c r="KXY2317" s="37"/>
      <c r="KXZ2317" s="38"/>
      <c r="KYA2317" s="37"/>
      <c r="KYB2317" s="38"/>
      <c r="KYC2317" s="37"/>
      <c r="KYD2317" s="38"/>
      <c r="KYE2317" s="37"/>
      <c r="KYF2317" s="38"/>
      <c r="KYG2317" s="37"/>
      <c r="KYH2317" s="38"/>
      <c r="KYI2317" s="37"/>
      <c r="KYJ2317" s="38"/>
      <c r="KYK2317" s="37"/>
      <c r="KYL2317" s="38"/>
      <c r="KYM2317" s="37"/>
      <c r="KYN2317" s="38"/>
      <c r="KYO2317" s="37"/>
      <c r="KYP2317" s="38"/>
      <c r="KYQ2317" s="37"/>
      <c r="KYR2317" s="38"/>
      <c r="KYS2317" s="37"/>
      <c r="KYT2317" s="38"/>
      <c r="KYU2317" s="37"/>
      <c r="KYV2317" s="38"/>
      <c r="KYW2317" s="37"/>
      <c r="KYX2317" s="38"/>
      <c r="KYY2317" s="37"/>
      <c r="KYZ2317" s="38"/>
      <c r="KZA2317" s="37"/>
      <c r="KZB2317" s="38"/>
      <c r="KZC2317" s="37"/>
      <c r="KZD2317" s="38"/>
      <c r="KZE2317" s="37"/>
      <c r="KZF2317" s="38"/>
      <c r="KZG2317" s="37"/>
      <c r="KZH2317" s="38"/>
      <c r="KZI2317" s="37"/>
      <c r="KZJ2317" s="38"/>
      <c r="KZK2317" s="37"/>
      <c r="KZL2317" s="38"/>
      <c r="KZM2317" s="37"/>
      <c r="KZN2317" s="38"/>
      <c r="KZO2317" s="37"/>
      <c r="KZP2317" s="38"/>
      <c r="KZQ2317" s="37"/>
      <c r="KZR2317" s="38"/>
      <c r="KZS2317" s="37"/>
      <c r="KZT2317" s="38"/>
      <c r="KZU2317" s="37"/>
      <c r="KZV2317" s="38"/>
      <c r="KZW2317" s="37"/>
      <c r="KZX2317" s="38"/>
      <c r="KZY2317" s="37"/>
      <c r="KZZ2317" s="38"/>
      <c r="LAA2317" s="37"/>
      <c r="LAB2317" s="38"/>
      <c r="LAC2317" s="37"/>
      <c r="LAD2317" s="38"/>
      <c r="LAE2317" s="37"/>
      <c r="LAF2317" s="38"/>
      <c r="LAG2317" s="37"/>
      <c r="LAH2317" s="38"/>
      <c r="LAI2317" s="37"/>
      <c r="LAJ2317" s="38"/>
      <c r="LAK2317" s="37"/>
      <c r="LAL2317" s="38"/>
      <c r="LAM2317" s="37"/>
      <c r="LAN2317" s="38"/>
      <c r="LAO2317" s="37"/>
      <c r="LAP2317" s="38"/>
      <c r="LAQ2317" s="37"/>
      <c r="LAR2317" s="38"/>
      <c r="LAS2317" s="37"/>
      <c r="LAT2317" s="38"/>
      <c r="LAU2317" s="37"/>
      <c r="LAV2317" s="38"/>
      <c r="LAW2317" s="37"/>
      <c r="LAX2317" s="38"/>
      <c r="LAY2317" s="37"/>
      <c r="LAZ2317" s="38"/>
      <c r="LBA2317" s="37"/>
      <c r="LBB2317" s="38"/>
      <c r="LBC2317" s="37"/>
      <c r="LBD2317" s="38"/>
      <c r="LBE2317" s="37"/>
      <c r="LBF2317" s="38"/>
      <c r="LBG2317" s="37"/>
      <c r="LBH2317" s="38"/>
      <c r="LBI2317" s="37"/>
      <c r="LBJ2317" s="38"/>
      <c r="LBK2317" s="37"/>
      <c r="LBL2317" s="38"/>
      <c r="LBM2317" s="37"/>
      <c r="LBN2317" s="38"/>
      <c r="LBO2317" s="37"/>
      <c r="LBP2317" s="38"/>
      <c r="LBQ2317" s="37"/>
      <c r="LBR2317" s="38"/>
      <c r="LBS2317" s="37"/>
      <c r="LBT2317" s="38"/>
      <c r="LBU2317" s="37"/>
      <c r="LBV2317" s="38"/>
      <c r="LBW2317" s="37"/>
      <c r="LBX2317" s="38"/>
      <c r="LBY2317" s="37"/>
      <c r="LBZ2317" s="38"/>
      <c r="LCA2317" s="37"/>
      <c r="LCB2317" s="38"/>
      <c r="LCC2317" s="37"/>
      <c r="LCD2317" s="38"/>
      <c r="LCE2317" s="37"/>
      <c r="LCF2317" s="38"/>
      <c r="LCG2317" s="37"/>
      <c r="LCH2317" s="38"/>
      <c r="LCI2317" s="37"/>
      <c r="LCJ2317" s="38"/>
      <c r="LCK2317" s="37"/>
      <c r="LCL2317" s="38"/>
      <c r="LCM2317" s="37"/>
      <c r="LCN2317" s="38"/>
      <c r="LCO2317" s="37"/>
      <c r="LCP2317" s="38"/>
      <c r="LCQ2317" s="37"/>
      <c r="LCR2317" s="38"/>
      <c r="LCS2317" s="37"/>
      <c r="LCT2317" s="38"/>
      <c r="LCU2317" s="37"/>
      <c r="LCV2317" s="38"/>
      <c r="LCW2317" s="37"/>
      <c r="LCX2317" s="38"/>
      <c r="LCY2317" s="37"/>
      <c r="LCZ2317" s="38"/>
      <c r="LDA2317" s="37"/>
      <c r="LDB2317" s="38"/>
      <c r="LDC2317" s="37"/>
      <c r="LDD2317" s="38"/>
      <c r="LDE2317" s="37"/>
      <c r="LDF2317" s="38"/>
      <c r="LDG2317" s="37"/>
      <c r="LDH2317" s="38"/>
      <c r="LDI2317" s="37"/>
      <c r="LDJ2317" s="38"/>
      <c r="LDK2317" s="37"/>
      <c r="LDL2317" s="38"/>
      <c r="LDM2317" s="37"/>
      <c r="LDN2317" s="38"/>
      <c r="LDO2317" s="37"/>
      <c r="LDP2317" s="38"/>
      <c r="LDQ2317" s="37"/>
      <c r="LDR2317" s="38"/>
      <c r="LDS2317" s="37"/>
      <c r="LDT2317" s="38"/>
      <c r="LDU2317" s="37"/>
      <c r="LDV2317" s="38"/>
      <c r="LDW2317" s="37"/>
      <c r="LDX2317" s="38"/>
      <c r="LDY2317" s="37"/>
      <c r="LDZ2317" s="38"/>
      <c r="LEA2317" s="37"/>
      <c r="LEB2317" s="38"/>
      <c r="LEC2317" s="37"/>
      <c r="LED2317" s="38"/>
      <c r="LEE2317" s="37"/>
      <c r="LEF2317" s="38"/>
      <c r="LEG2317" s="37"/>
      <c r="LEH2317" s="38"/>
      <c r="LEI2317" s="37"/>
      <c r="LEJ2317" s="38"/>
      <c r="LEK2317" s="37"/>
      <c r="LEL2317" s="38"/>
      <c r="LEM2317" s="37"/>
      <c r="LEN2317" s="38"/>
      <c r="LEO2317" s="37"/>
      <c r="LEP2317" s="38"/>
      <c r="LEQ2317" s="37"/>
      <c r="LER2317" s="38"/>
      <c r="LES2317" s="37"/>
      <c r="LET2317" s="38"/>
      <c r="LEU2317" s="37"/>
      <c r="LEV2317" s="38"/>
      <c r="LEW2317" s="37"/>
      <c r="LEX2317" s="38"/>
      <c r="LEY2317" s="37"/>
      <c r="LEZ2317" s="38"/>
      <c r="LFA2317" s="37"/>
      <c r="LFB2317" s="38"/>
      <c r="LFC2317" s="37"/>
      <c r="LFD2317" s="38"/>
      <c r="LFE2317" s="37"/>
      <c r="LFF2317" s="38"/>
      <c r="LFG2317" s="37"/>
      <c r="LFH2317" s="38"/>
      <c r="LFI2317" s="37"/>
      <c r="LFJ2317" s="38"/>
      <c r="LFK2317" s="37"/>
      <c r="LFL2317" s="38"/>
      <c r="LFM2317" s="37"/>
      <c r="LFN2317" s="38"/>
      <c r="LFO2317" s="37"/>
      <c r="LFP2317" s="38"/>
      <c r="LFQ2317" s="37"/>
      <c r="LFR2317" s="38"/>
      <c r="LFS2317" s="37"/>
      <c r="LFT2317" s="38"/>
      <c r="LFU2317" s="37"/>
      <c r="LFV2317" s="38"/>
      <c r="LFW2317" s="37"/>
      <c r="LFX2317" s="38"/>
      <c r="LFY2317" s="37"/>
      <c r="LFZ2317" s="38"/>
      <c r="LGA2317" s="37"/>
      <c r="LGB2317" s="38"/>
      <c r="LGC2317" s="37"/>
      <c r="LGD2317" s="38"/>
      <c r="LGE2317" s="37"/>
      <c r="LGF2317" s="38"/>
      <c r="LGG2317" s="37"/>
      <c r="LGH2317" s="38"/>
      <c r="LGI2317" s="37"/>
      <c r="LGJ2317" s="38"/>
      <c r="LGK2317" s="37"/>
      <c r="LGL2317" s="38"/>
      <c r="LGM2317" s="37"/>
      <c r="LGN2317" s="38"/>
      <c r="LGO2317" s="37"/>
      <c r="LGP2317" s="38"/>
      <c r="LGQ2317" s="37"/>
      <c r="LGR2317" s="38"/>
      <c r="LGS2317" s="37"/>
      <c r="LGT2317" s="38"/>
      <c r="LGU2317" s="37"/>
      <c r="LGV2317" s="38"/>
      <c r="LGW2317" s="37"/>
      <c r="LGX2317" s="38"/>
      <c r="LGY2317" s="37"/>
      <c r="LGZ2317" s="38"/>
      <c r="LHA2317" s="37"/>
      <c r="LHB2317" s="38"/>
      <c r="LHC2317" s="37"/>
      <c r="LHD2317" s="38"/>
      <c r="LHE2317" s="37"/>
      <c r="LHF2317" s="38"/>
      <c r="LHG2317" s="37"/>
      <c r="LHH2317" s="38"/>
      <c r="LHI2317" s="37"/>
      <c r="LHJ2317" s="38"/>
      <c r="LHK2317" s="37"/>
      <c r="LHL2317" s="38"/>
      <c r="LHM2317" s="37"/>
      <c r="LHN2317" s="38"/>
      <c r="LHO2317" s="37"/>
      <c r="LHP2317" s="38"/>
      <c r="LHQ2317" s="37"/>
      <c r="LHR2317" s="38"/>
      <c r="LHS2317" s="37"/>
      <c r="LHT2317" s="38"/>
      <c r="LHU2317" s="37"/>
      <c r="LHV2317" s="38"/>
      <c r="LHW2317" s="37"/>
      <c r="LHX2317" s="38"/>
      <c r="LHY2317" s="37"/>
      <c r="LHZ2317" s="38"/>
      <c r="LIA2317" s="37"/>
      <c r="LIB2317" s="38"/>
      <c r="LIC2317" s="37"/>
      <c r="LID2317" s="38"/>
      <c r="LIE2317" s="37"/>
      <c r="LIF2317" s="38"/>
      <c r="LIG2317" s="37"/>
      <c r="LIH2317" s="38"/>
      <c r="LII2317" s="37"/>
      <c r="LIJ2317" s="38"/>
      <c r="LIK2317" s="37"/>
      <c r="LIL2317" s="38"/>
      <c r="LIM2317" s="37"/>
      <c r="LIN2317" s="38"/>
      <c r="LIO2317" s="37"/>
      <c r="LIP2317" s="38"/>
      <c r="LIQ2317" s="37"/>
      <c r="LIR2317" s="38"/>
      <c r="LIS2317" s="37"/>
      <c r="LIT2317" s="38"/>
      <c r="LIU2317" s="37"/>
      <c r="LIV2317" s="38"/>
      <c r="LIW2317" s="37"/>
      <c r="LIX2317" s="38"/>
      <c r="LIY2317" s="37"/>
      <c r="LIZ2317" s="38"/>
      <c r="LJA2317" s="37"/>
      <c r="LJB2317" s="38"/>
      <c r="LJC2317" s="37"/>
      <c r="LJD2317" s="38"/>
      <c r="LJE2317" s="37"/>
      <c r="LJF2317" s="38"/>
      <c r="LJG2317" s="37"/>
      <c r="LJH2317" s="38"/>
      <c r="LJI2317" s="37"/>
      <c r="LJJ2317" s="38"/>
      <c r="LJK2317" s="37"/>
      <c r="LJL2317" s="38"/>
      <c r="LJM2317" s="37"/>
      <c r="LJN2317" s="38"/>
      <c r="LJO2317" s="37"/>
      <c r="LJP2317" s="38"/>
      <c r="LJQ2317" s="37"/>
      <c r="LJR2317" s="38"/>
      <c r="LJS2317" s="37"/>
      <c r="LJT2317" s="38"/>
      <c r="LJU2317" s="37"/>
      <c r="LJV2317" s="38"/>
      <c r="LJW2317" s="37"/>
      <c r="LJX2317" s="38"/>
      <c r="LJY2317" s="37"/>
      <c r="LJZ2317" s="38"/>
      <c r="LKA2317" s="37"/>
      <c r="LKB2317" s="38"/>
      <c r="LKC2317" s="37"/>
      <c r="LKD2317" s="38"/>
      <c r="LKE2317" s="37"/>
      <c r="LKF2317" s="38"/>
      <c r="LKG2317" s="37"/>
      <c r="LKH2317" s="38"/>
      <c r="LKI2317" s="37"/>
      <c r="LKJ2317" s="38"/>
      <c r="LKK2317" s="37"/>
      <c r="LKL2317" s="38"/>
      <c r="LKM2317" s="37"/>
      <c r="LKN2317" s="38"/>
      <c r="LKO2317" s="37"/>
      <c r="LKP2317" s="38"/>
      <c r="LKQ2317" s="37"/>
      <c r="LKR2317" s="38"/>
      <c r="LKS2317" s="37"/>
      <c r="LKT2317" s="38"/>
      <c r="LKU2317" s="37"/>
      <c r="LKV2317" s="38"/>
      <c r="LKW2317" s="37"/>
      <c r="LKX2317" s="38"/>
      <c r="LKY2317" s="37"/>
      <c r="LKZ2317" s="38"/>
      <c r="LLA2317" s="37"/>
      <c r="LLB2317" s="38"/>
      <c r="LLC2317" s="37"/>
      <c r="LLD2317" s="38"/>
      <c r="LLE2317" s="37"/>
      <c r="LLF2317" s="38"/>
      <c r="LLG2317" s="37"/>
      <c r="LLH2317" s="38"/>
      <c r="LLI2317" s="37"/>
      <c r="LLJ2317" s="38"/>
      <c r="LLK2317" s="37"/>
      <c r="LLL2317" s="38"/>
      <c r="LLM2317" s="37"/>
      <c r="LLN2317" s="38"/>
      <c r="LLO2317" s="37"/>
      <c r="LLP2317" s="38"/>
      <c r="LLQ2317" s="37"/>
      <c r="LLR2317" s="38"/>
      <c r="LLS2317" s="37"/>
      <c r="LLT2317" s="38"/>
      <c r="LLU2317" s="37"/>
      <c r="LLV2317" s="38"/>
      <c r="LLW2317" s="37"/>
      <c r="LLX2317" s="38"/>
      <c r="LLY2317" s="37"/>
      <c r="LLZ2317" s="38"/>
      <c r="LMA2317" s="37"/>
      <c r="LMB2317" s="38"/>
      <c r="LMC2317" s="37"/>
      <c r="LMD2317" s="38"/>
      <c r="LME2317" s="37"/>
      <c r="LMF2317" s="38"/>
      <c r="LMG2317" s="37"/>
      <c r="LMH2317" s="38"/>
      <c r="LMI2317" s="37"/>
      <c r="LMJ2317" s="38"/>
      <c r="LMK2317" s="37"/>
      <c r="LML2317" s="38"/>
      <c r="LMM2317" s="37"/>
      <c r="LMN2317" s="38"/>
      <c r="LMO2317" s="37"/>
      <c r="LMP2317" s="38"/>
      <c r="LMQ2317" s="37"/>
      <c r="LMR2317" s="38"/>
      <c r="LMS2317" s="37"/>
      <c r="LMT2317" s="38"/>
      <c r="LMU2317" s="37"/>
      <c r="LMV2317" s="38"/>
      <c r="LMW2317" s="37"/>
      <c r="LMX2317" s="38"/>
      <c r="LMY2317" s="37"/>
      <c r="LMZ2317" s="38"/>
      <c r="LNA2317" s="37"/>
      <c r="LNB2317" s="38"/>
      <c r="LNC2317" s="37"/>
      <c r="LND2317" s="38"/>
      <c r="LNE2317" s="37"/>
      <c r="LNF2317" s="38"/>
      <c r="LNG2317" s="37"/>
      <c r="LNH2317" s="38"/>
      <c r="LNI2317" s="37"/>
      <c r="LNJ2317" s="38"/>
      <c r="LNK2317" s="37"/>
      <c r="LNL2317" s="38"/>
      <c r="LNM2317" s="37"/>
      <c r="LNN2317" s="38"/>
      <c r="LNO2317" s="37"/>
      <c r="LNP2317" s="38"/>
      <c r="LNQ2317" s="37"/>
      <c r="LNR2317" s="38"/>
      <c r="LNS2317" s="37"/>
      <c r="LNT2317" s="38"/>
      <c r="LNU2317" s="37"/>
      <c r="LNV2317" s="38"/>
      <c r="LNW2317" s="37"/>
      <c r="LNX2317" s="38"/>
      <c r="LNY2317" s="37"/>
      <c r="LNZ2317" s="38"/>
      <c r="LOA2317" s="37"/>
      <c r="LOB2317" s="38"/>
      <c r="LOC2317" s="37"/>
      <c r="LOD2317" s="38"/>
      <c r="LOE2317" s="37"/>
      <c r="LOF2317" s="38"/>
      <c r="LOG2317" s="37"/>
      <c r="LOH2317" s="38"/>
      <c r="LOI2317" s="37"/>
      <c r="LOJ2317" s="38"/>
      <c r="LOK2317" s="37"/>
      <c r="LOL2317" s="38"/>
      <c r="LOM2317" s="37"/>
      <c r="LON2317" s="38"/>
      <c r="LOO2317" s="37"/>
      <c r="LOP2317" s="38"/>
      <c r="LOQ2317" s="37"/>
      <c r="LOR2317" s="38"/>
      <c r="LOS2317" s="37"/>
      <c r="LOT2317" s="38"/>
      <c r="LOU2317" s="37"/>
      <c r="LOV2317" s="38"/>
      <c r="LOW2317" s="37"/>
      <c r="LOX2317" s="38"/>
      <c r="LOY2317" s="37"/>
      <c r="LOZ2317" s="38"/>
      <c r="LPA2317" s="37"/>
      <c r="LPB2317" s="38"/>
      <c r="LPC2317" s="37"/>
      <c r="LPD2317" s="38"/>
      <c r="LPE2317" s="37"/>
      <c r="LPF2317" s="38"/>
      <c r="LPG2317" s="37"/>
      <c r="LPH2317" s="38"/>
      <c r="LPI2317" s="37"/>
      <c r="LPJ2317" s="38"/>
      <c r="LPK2317" s="37"/>
      <c r="LPL2317" s="38"/>
      <c r="LPM2317" s="37"/>
      <c r="LPN2317" s="38"/>
      <c r="LPO2317" s="37"/>
      <c r="LPP2317" s="38"/>
      <c r="LPQ2317" s="37"/>
      <c r="LPR2317" s="38"/>
      <c r="LPS2317" s="37"/>
      <c r="LPT2317" s="38"/>
      <c r="LPU2317" s="37"/>
      <c r="LPV2317" s="38"/>
      <c r="LPW2317" s="37"/>
      <c r="LPX2317" s="38"/>
      <c r="LPY2317" s="37"/>
      <c r="LPZ2317" s="38"/>
      <c r="LQA2317" s="37"/>
      <c r="LQB2317" s="38"/>
      <c r="LQC2317" s="37"/>
      <c r="LQD2317" s="38"/>
      <c r="LQE2317" s="37"/>
      <c r="LQF2317" s="38"/>
      <c r="LQG2317" s="37"/>
      <c r="LQH2317" s="38"/>
      <c r="LQI2317" s="37"/>
      <c r="LQJ2317" s="38"/>
      <c r="LQK2317" s="37"/>
      <c r="LQL2317" s="38"/>
      <c r="LQM2317" s="37"/>
      <c r="LQN2317" s="38"/>
      <c r="LQO2317" s="37"/>
      <c r="LQP2317" s="38"/>
      <c r="LQQ2317" s="37"/>
      <c r="LQR2317" s="38"/>
      <c r="LQS2317" s="37"/>
      <c r="LQT2317" s="38"/>
      <c r="LQU2317" s="37"/>
      <c r="LQV2317" s="38"/>
      <c r="LQW2317" s="37"/>
      <c r="LQX2317" s="38"/>
      <c r="LQY2317" s="37"/>
      <c r="LQZ2317" s="38"/>
      <c r="LRA2317" s="37"/>
      <c r="LRB2317" s="38"/>
      <c r="LRC2317" s="37"/>
      <c r="LRD2317" s="38"/>
      <c r="LRE2317" s="37"/>
      <c r="LRF2317" s="38"/>
      <c r="LRG2317" s="37"/>
      <c r="LRH2317" s="38"/>
      <c r="LRI2317" s="37"/>
      <c r="LRJ2317" s="38"/>
      <c r="LRK2317" s="37"/>
      <c r="LRL2317" s="38"/>
      <c r="LRM2317" s="37"/>
      <c r="LRN2317" s="38"/>
      <c r="LRO2317" s="37"/>
      <c r="LRP2317" s="38"/>
      <c r="LRQ2317" s="37"/>
      <c r="LRR2317" s="38"/>
      <c r="LRS2317" s="37"/>
      <c r="LRT2317" s="38"/>
      <c r="LRU2317" s="37"/>
      <c r="LRV2317" s="38"/>
      <c r="LRW2317" s="37"/>
      <c r="LRX2317" s="38"/>
      <c r="LRY2317" s="37"/>
      <c r="LRZ2317" s="38"/>
      <c r="LSA2317" s="37"/>
      <c r="LSB2317" s="38"/>
      <c r="LSC2317" s="37"/>
      <c r="LSD2317" s="38"/>
      <c r="LSE2317" s="37"/>
      <c r="LSF2317" s="38"/>
      <c r="LSG2317" s="37"/>
      <c r="LSH2317" s="38"/>
      <c r="LSI2317" s="37"/>
      <c r="LSJ2317" s="38"/>
      <c r="LSK2317" s="37"/>
      <c r="LSL2317" s="38"/>
      <c r="LSM2317" s="37"/>
      <c r="LSN2317" s="38"/>
      <c r="LSO2317" s="37"/>
      <c r="LSP2317" s="38"/>
      <c r="LSQ2317" s="37"/>
      <c r="LSR2317" s="38"/>
      <c r="LSS2317" s="37"/>
      <c r="LST2317" s="38"/>
      <c r="LSU2317" s="37"/>
      <c r="LSV2317" s="38"/>
      <c r="LSW2317" s="37"/>
      <c r="LSX2317" s="38"/>
      <c r="LSY2317" s="37"/>
      <c r="LSZ2317" s="38"/>
      <c r="LTA2317" s="37"/>
      <c r="LTB2317" s="38"/>
      <c r="LTC2317" s="37"/>
      <c r="LTD2317" s="38"/>
      <c r="LTE2317" s="37"/>
      <c r="LTF2317" s="38"/>
      <c r="LTG2317" s="37"/>
      <c r="LTH2317" s="38"/>
      <c r="LTI2317" s="37"/>
      <c r="LTJ2317" s="38"/>
      <c r="LTK2317" s="37"/>
      <c r="LTL2317" s="38"/>
      <c r="LTM2317" s="37"/>
      <c r="LTN2317" s="38"/>
      <c r="LTO2317" s="37"/>
      <c r="LTP2317" s="38"/>
      <c r="LTQ2317" s="37"/>
      <c r="LTR2317" s="38"/>
      <c r="LTS2317" s="37"/>
      <c r="LTT2317" s="38"/>
      <c r="LTU2317" s="37"/>
      <c r="LTV2317" s="38"/>
      <c r="LTW2317" s="37"/>
      <c r="LTX2317" s="38"/>
      <c r="LTY2317" s="37"/>
      <c r="LTZ2317" s="38"/>
      <c r="LUA2317" s="37"/>
      <c r="LUB2317" s="38"/>
      <c r="LUC2317" s="37"/>
      <c r="LUD2317" s="38"/>
      <c r="LUE2317" s="37"/>
      <c r="LUF2317" s="38"/>
      <c r="LUG2317" s="37"/>
      <c r="LUH2317" s="38"/>
      <c r="LUI2317" s="37"/>
      <c r="LUJ2317" s="38"/>
      <c r="LUK2317" s="37"/>
      <c r="LUL2317" s="38"/>
      <c r="LUM2317" s="37"/>
      <c r="LUN2317" s="38"/>
      <c r="LUO2317" s="37"/>
      <c r="LUP2317" s="38"/>
      <c r="LUQ2317" s="37"/>
      <c r="LUR2317" s="38"/>
      <c r="LUS2317" s="37"/>
      <c r="LUT2317" s="38"/>
      <c r="LUU2317" s="37"/>
      <c r="LUV2317" s="38"/>
      <c r="LUW2317" s="37"/>
      <c r="LUX2317" s="38"/>
      <c r="LUY2317" s="37"/>
      <c r="LUZ2317" s="38"/>
      <c r="LVA2317" s="37"/>
      <c r="LVB2317" s="38"/>
      <c r="LVC2317" s="37"/>
      <c r="LVD2317" s="38"/>
      <c r="LVE2317" s="37"/>
      <c r="LVF2317" s="38"/>
      <c r="LVG2317" s="37"/>
      <c r="LVH2317" s="38"/>
      <c r="LVI2317" s="37"/>
      <c r="LVJ2317" s="38"/>
      <c r="LVK2317" s="37"/>
      <c r="LVL2317" s="38"/>
      <c r="LVM2317" s="37"/>
      <c r="LVN2317" s="38"/>
      <c r="LVO2317" s="37"/>
      <c r="LVP2317" s="38"/>
      <c r="LVQ2317" s="37"/>
      <c r="LVR2317" s="38"/>
      <c r="LVS2317" s="37"/>
      <c r="LVT2317" s="38"/>
      <c r="LVU2317" s="37"/>
      <c r="LVV2317" s="38"/>
      <c r="LVW2317" s="37"/>
      <c r="LVX2317" s="38"/>
      <c r="LVY2317" s="37"/>
      <c r="LVZ2317" s="38"/>
      <c r="LWA2317" s="37"/>
      <c r="LWB2317" s="38"/>
      <c r="LWC2317" s="37"/>
      <c r="LWD2317" s="38"/>
      <c r="LWE2317" s="37"/>
      <c r="LWF2317" s="38"/>
      <c r="LWG2317" s="37"/>
      <c r="LWH2317" s="38"/>
      <c r="LWI2317" s="37"/>
      <c r="LWJ2317" s="38"/>
      <c r="LWK2317" s="37"/>
      <c r="LWL2317" s="38"/>
      <c r="LWM2317" s="37"/>
      <c r="LWN2317" s="38"/>
      <c r="LWO2317" s="37"/>
      <c r="LWP2317" s="38"/>
      <c r="LWQ2317" s="37"/>
      <c r="LWR2317" s="38"/>
      <c r="LWS2317" s="37"/>
      <c r="LWT2317" s="38"/>
      <c r="LWU2317" s="37"/>
      <c r="LWV2317" s="38"/>
      <c r="LWW2317" s="37"/>
      <c r="LWX2317" s="38"/>
      <c r="LWY2317" s="37"/>
      <c r="LWZ2317" s="38"/>
      <c r="LXA2317" s="37"/>
      <c r="LXB2317" s="38"/>
      <c r="LXC2317" s="37"/>
      <c r="LXD2317" s="38"/>
      <c r="LXE2317" s="37"/>
      <c r="LXF2317" s="38"/>
      <c r="LXG2317" s="37"/>
      <c r="LXH2317" s="38"/>
      <c r="LXI2317" s="37"/>
      <c r="LXJ2317" s="38"/>
      <c r="LXK2317" s="37"/>
      <c r="LXL2317" s="38"/>
      <c r="LXM2317" s="37"/>
      <c r="LXN2317" s="38"/>
      <c r="LXO2317" s="37"/>
      <c r="LXP2317" s="38"/>
      <c r="LXQ2317" s="37"/>
      <c r="LXR2317" s="38"/>
      <c r="LXS2317" s="37"/>
      <c r="LXT2317" s="38"/>
      <c r="LXU2317" s="37"/>
      <c r="LXV2317" s="38"/>
      <c r="LXW2317" s="37"/>
      <c r="LXX2317" s="38"/>
      <c r="LXY2317" s="37"/>
      <c r="LXZ2317" s="38"/>
      <c r="LYA2317" s="37"/>
      <c r="LYB2317" s="38"/>
      <c r="LYC2317" s="37"/>
      <c r="LYD2317" s="38"/>
      <c r="LYE2317" s="37"/>
      <c r="LYF2317" s="38"/>
      <c r="LYG2317" s="37"/>
      <c r="LYH2317" s="38"/>
      <c r="LYI2317" s="37"/>
      <c r="LYJ2317" s="38"/>
      <c r="LYK2317" s="37"/>
      <c r="LYL2317" s="38"/>
      <c r="LYM2317" s="37"/>
      <c r="LYN2317" s="38"/>
      <c r="LYO2317" s="37"/>
      <c r="LYP2317" s="38"/>
      <c r="LYQ2317" s="37"/>
      <c r="LYR2317" s="38"/>
      <c r="LYS2317" s="37"/>
      <c r="LYT2317" s="38"/>
      <c r="LYU2317" s="37"/>
      <c r="LYV2317" s="38"/>
      <c r="LYW2317" s="37"/>
      <c r="LYX2317" s="38"/>
      <c r="LYY2317" s="37"/>
      <c r="LYZ2317" s="38"/>
      <c r="LZA2317" s="37"/>
      <c r="LZB2317" s="38"/>
      <c r="LZC2317" s="37"/>
      <c r="LZD2317" s="38"/>
      <c r="LZE2317" s="37"/>
      <c r="LZF2317" s="38"/>
      <c r="LZG2317" s="37"/>
      <c r="LZH2317" s="38"/>
      <c r="LZI2317" s="37"/>
      <c r="LZJ2317" s="38"/>
      <c r="LZK2317" s="37"/>
      <c r="LZL2317" s="38"/>
      <c r="LZM2317" s="37"/>
      <c r="LZN2317" s="38"/>
      <c r="LZO2317" s="37"/>
      <c r="LZP2317" s="38"/>
      <c r="LZQ2317" s="37"/>
      <c r="LZR2317" s="38"/>
      <c r="LZS2317" s="37"/>
      <c r="LZT2317" s="38"/>
      <c r="LZU2317" s="37"/>
      <c r="LZV2317" s="38"/>
      <c r="LZW2317" s="37"/>
      <c r="LZX2317" s="38"/>
      <c r="LZY2317" s="37"/>
      <c r="LZZ2317" s="38"/>
      <c r="MAA2317" s="37"/>
      <c r="MAB2317" s="38"/>
      <c r="MAC2317" s="37"/>
      <c r="MAD2317" s="38"/>
      <c r="MAE2317" s="37"/>
      <c r="MAF2317" s="38"/>
      <c r="MAG2317" s="37"/>
      <c r="MAH2317" s="38"/>
      <c r="MAI2317" s="37"/>
      <c r="MAJ2317" s="38"/>
      <c r="MAK2317" s="37"/>
      <c r="MAL2317" s="38"/>
      <c r="MAM2317" s="37"/>
      <c r="MAN2317" s="38"/>
      <c r="MAO2317" s="37"/>
      <c r="MAP2317" s="38"/>
      <c r="MAQ2317" s="37"/>
      <c r="MAR2317" s="38"/>
      <c r="MAS2317" s="37"/>
      <c r="MAT2317" s="38"/>
      <c r="MAU2317" s="37"/>
      <c r="MAV2317" s="38"/>
      <c r="MAW2317" s="37"/>
      <c r="MAX2317" s="38"/>
      <c r="MAY2317" s="37"/>
      <c r="MAZ2317" s="38"/>
      <c r="MBA2317" s="37"/>
      <c r="MBB2317" s="38"/>
      <c r="MBC2317" s="37"/>
      <c r="MBD2317" s="38"/>
      <c r="MBE2317" s="37"/>
      <c r="MBF2317" s="38"/>
      <c r="MBG2317" s="37"/>
      <c r="MBH2317" s="38"/>
      <c r="MBI2317" s="37"/>
      <c r="MBJ2317" s="38"/>
      <c r="MBK2317" s="37"/>
      <c r="MBL2317" s="38"/>
      <c r="MBM2317" s="37"/>
      <c r="MBN2317" s="38"/>
      <c r="MBO2317" s="37"/>
      <c r="MBP2317" s="38"/>
      <c r="MBQ2317" s="37"/>
      <c r="MBR2317" s="38"/>
      <c r="MBS2317" s="37"/>
      <c r="MBT2317" s="38"/>
      <c r="MBU2317" s="37"/>
      <c r="MBV2317" s="38"/>
      <c r="MBW2317" s="37"/>
      <c r="MBX2317" s="38"/>
      <c r="MBY2317" s="37"/>
      <c r="MBZ2317" s="38"/>
      <c r="MCA2317" s="37"/>
      <c r="MCB2317" s="38"/>
      <c r="MCC2317" s="37"/>
      <c r="MCD2317" s="38"/>
      <c r="MCE2317" s="37"/>
      <c r="MCF2317" s="38"/>
      <c r="MCG2317" s="37"/>
      <c r="MCH2317" s="38"/>
      <c r="MCI2317" s="37"/>
      <c r="MCJ2317" s="38"/>
      <c r="MCK2317" s="37"/>
      <c r="MCL2317" s="38"/>
      <c r="MCM2317" s="37"/>
      <c r="MCN2317" s="38"/>
      <c r="MCO2317" s="37"/>
      <c r="MCP2317" s="38"/>
      <c r="MCQ2317" s="37"/>
      <c r="MCR2317" s="38"/>
      <c r="MCS2317" s="37"/>
      <c r="MCT2317" s="38"/>
      <c r="MCU2317" s="37"/>
      <c r="MCV2317" s="38"/>
      <c r="MCW2317" s="37"/>
      <c r="MCX2317" s="38"/>
      <c r="MCY2317" s="37"/>
      <c r="MCZ2317" s="38"/>
      <c r="MDA2317" s="37"/>
      <c r="MDB2317" s="38"/>
      <c r="MDC2317" s="37"/>
      <c r="MDD2317" s="38"/>
      <c r="MDE2317" s="37"/>
      <c r="MDF2317" s="38"/>
      <c r="MDG2317" s="37"/>
      <c r="MDH2317" s="38"/>
      <c r="MDI2317" s="37"/>
      <c r="MDJ2317" s="38"/>
      <c r="MDK2317" s="37"/>
      <c r="MDL2317" s="38"/>
      <c r="MDM2317" s="37"/>
      <c r="MDN2317" s="38"/>
      <c r="MDO2317" s="37"/>
      <c r="MDP2317" s="38"/>
      <c r="MDQ2317" s="37"/>
      <c r="MDR2317" s="38"/>
      <c r="MDS2317" s="37"/>
      <c r="MDT2317" s="38"/>
      <c r="MDU2317" s="37"/>
      <c r="MDV2317" s="38"/>
      <c r="MDW2317" s="37"/>
      <c r="MDX2317" s="38"/>
      <c r="MDY2317" s="37"/>
      <c r="MDZ2317" s="38"/>
      <c r="MEA2317" s="37"/>
      <c r="MEB2317" s="38"/>
      <c r="MEC2317" s="37"/>
      <c r="MED2317" s="38"/>
      <c r="MEE2317" s="37"/>
      <c r="MEF2317" s="38"/>
      <c r="MEG2317" s="37"/>
      <c r="MEH2317" s="38"/>
      <c r="MEI2317" s="37"/>
      <c r="MEJ2317" s="38"/>
      <c r="MEK2317" s="37"/>
      <c r="MEL2317" s="38"/>
      <c r="MEM2317" s="37"/>
      <c r="MEN2317" s="38"/>
      <c r="MEO2317" s="37"/>
      <c r="MEP2317" s="38"/>
      <c r="MEQ2317" s="37"/>
      <c r="MER2317" s="38"/>
      <c r="MES2317" s="37"/>
      <c r="MET2317" s="38"/>
      <c r="MEU2317" s="37"/>
      <c r="MEV2317" s="38"/>
      <c r="MEW2317" s="37"/>
      <c r="MEX2317" s="38"/>
      <c r="MEY2317" s="37"/>
      <c r="MEZ2317" s="38"/>
      <c r="MFA2317" s="37"/>
      <c r="MFB2317" s="38"/>
      <c r="MFC2317" s="37"/>
      <c r="MFD2317" s="38"/>
      <c r="MFE2317" s="37"/>
      <c r="MFF2317" s="38"/>
      <c r="MFG2317" s="37"/>
      <c r="MFH2317" s="38"/>
      <c r="MFI2317" s="37"/>
      <c r="MFJ2317" s="38"/>
      <c r="MFK2317" s="37"/>
      <c r="MFL2317" s="38"/>
      <c r="MFM2317" s="37"/>
      <c r="MFN2317" s="38"/>
      <c r="MFO2317" s="37"/>
      <c r="MFP2317" s="38"/>
      <c r="MFQ2317" s="37"/>
      <c r="MFR2317" s="38"/>
      <c r="MFS2317" s="37"/>
      <c r="MFT2317" s="38"/>
      <c r="MFU2317" s="37"/>
      <c r="MFV2317" s="38"/>
      <c r="MFW2317" s="37"/>
      <c r="MFX2317" s="38"/>
      <c r="MFY2317" s="37"/>
      <c r="MFZ2317" s="38"/>
      <c r="MGA2317" s="37"/>
      <c r="MGB2317" s="38"/>
      <c r="MGC2317" s="37"/>
      <c r="MGD2317" s="38"/>
      <c r="MGE2317" s="37"/>
      <c r="MGF2317" s="38"/>
      <c r="MGG2317" s="37"/>
      <c r="MGH2317" s="38"/>
      <c r="MGI2317" s="37"/>
      <c r="MGJ2317" s="38"/>
      <c r="MGK2317" s="37"/>
      <c r="MGL2317" s="38"/>
      <c r="MGM2317" s="37"/>
      <c r="MGN2317" s="38"/>
      <c r="MGO2317" s="37"/>
      <c r="MGP2317" s="38"/>
      <c r="MGQ2317" s="37"/>
      <c r="MGR2317" s="38"/>
      <c r="MGS2317" s="37"/>
      <c r="MGT2317" s="38"/>
      <c r="MGU2317" s="37"/>
      <c r="MGV2317" s="38"/>
      <c r="MGW2317" s="37"/>
      <c r="MGX2317" s="38"/>
      <c r="MGY2317" s="37"/>
      <c r="MGZ2317" s="38"/>
      <c r="MHA2317" s="37"/>
      <c r="MHB2317" s="38"/>
      <c r="MHC2317" s="37"/>
      <c r="MHD2317" s="38"/>
      <c r="MHE2317" s="37"/>
      <c r="MHF2317" s="38"/>
      <c r="MHG2317" s="37"/>
      <c r="MHH2317" s="38"/>
      <c r="MHI2317" s="37"/>
      <c r="MHJ2317" s="38"/>
      <c r="MHK2317" s="37"/>
      <c r="MHL2317" s="38"/>
      <c r="MHM2317" s="37"/>
      <c r="MHN2317" s="38"/>
      <c r="MHO2317" s="37"/>
      <c r="MHP2317" s="38"/>
      <c r="MHQ2317" s="37"/>
      <c r="MHR2317" s="38"/>
      <c r="MHS2317" s="37"/>
      <c r="MHT2317" s="38"/>
      <c r="MHU2317" s="37"/>
      <c r="MHV2317" s="38"/>
      <c r="MHW2317" s="37"/>
      <c r="MHX2317" s="38"/>
      <c r="MHY2317" s="37"/>
      <c r="MHZ2317" s="38"/>
      <c r="MIA2317" s="37"/>
      <c r="MIB2317" s="38"/>
      <c r="MIC2317" s="37"/>
      <c r="MID2317" s="38"/>
      <c r="MIE2317" s="37"/>
      <c r="MIF2317" s="38"/>
      <c r="MIG2317" s="37"/>
      <c r="MIH2317" s="38"/>
      <c r="MII2317" s="37"/>
      <c r="MIJ2317" s="38"/>
      <c r="MIK2317" s="37"/>
      <c r="MIL2317" s="38"/>
      <c r="MIM2317" s="37"/>
      <c r="MIN2317" s="38"/>
      <c r="MIO2317" s="37"/>
      <c r="MIP2317" s="38"/>
      <c r="MIQ2317" s="37"/>
      <c r="MIR2317" s="38"/>
      <c r="MIS2317" s="37"/>
      <c r="MIT2317" s="38"/>
      <c r="MIU2317" s="37"/>
      <c r="MIV2317" s="38"/>
      <c r="MIW2317" s="37"/>
      <c r="MIX2317" s="38"/>
      <c r="MIY2317" s="37"/>
      <c r="MIZ2317" s="38"/>
      <c r="MJA2317" s="37"/>
      <c r="MJB2317" s="38"/>
      <c r="MJC2317" s="37"/>
      <c r="MJD2317" s="38"/>
      <c r="MJE2317" s="37"/>
      <c r="MJF2317" s="38"/>
      <c r="MJG2317" s="37"/>
      <c r="MJH2317" s="38"/>
      <c r="MJI2317" s="37"/>
      <c r="MJJ2317" s="38"/>
      <c r="MJK2317" s="37"/>
      <c r="MJL2317" s="38"/>
      <c r="MJM2317" s="37"/>
      <c r="MJN2317" s="38"/>
      <c r="MJO2317" s="37"/>
      <c r="MJP2317" s="38"/>
      <c r="MJQ2317" s="37"/>
      <c r="MJR2317" s="38"/>
      <c r="MJS2317" s="37"/>
      <c r="MJT2317" s="38"/>
      <c r="MJU2317" s="37"/>
      <c r="MJV2317" s="38"/>
      <c r="MJW2317" s="37"/>
      <c r="MJX2317" s="38"/>
      <c r="MJY2317" s="37"/>
      <c r="MJZ2317" s="38"/>
      <c r="MKA2317" s="37"/>
      <c r="MKB2317" s="38"/>
      <c r="MKC2317" s="37"/>
      <c r="MKD2317" s="38"/>
      <c r="MKE2317" s="37"/>
      <c r="MKF2317" s="38"/>
      <c r="MKG2317" s="37"/>
      <c r="MKH2317" s="38"/>
      <c r="MKI2317" s="37"/>
      <c r="MKJ2317" s="38"/>
      <c r="MKK2317" s="37"/>
      <c r="MKL2317" s="38"/>
      <c r="MKM2317" s="37"/>
      <c r="MKN2317" s="38"/>
      <c r="MKO2317" s="37"/>
      <c r="MKP2317" s="38"/>
      <c r="MKQ2317" s="37"/>
      <c r="MKR2317" s="38"/>
      <c r="MKS2317" s="37"/>
      <c r="MKT2317" s="38"/>
      <c r="MKU2317" s="37"/>
      <c r="MKV2317" s="38"/>
      <c r="MKW2317" s="37"/>
      <c r="MKX2317" s="38"/>
      <c r="MKY2317" s="37"/>
      <c r="MKZ2317" s="38"/>
      <c r="MLA2317" s="37"/>
      <c r="MLB2317" s="38"/>
      <c r="MLC2317" s="37"/>
      <c r="MLD2317" s="38"/>
      <c r="MLE2317" s="37"/>
      <c r="MLF2317" s="38"/>
      <c r="MLG2317" s="37"/>
      <c r="MLH2317" s="38"/>
      <c r="MLI2317" s="37"/>
      <c r="MLJ2317" s="38"/>
      <c r="MLK2317" s="37"/>
      <c r="MLL2317" s="38"/>
      <c r="MLM2317" s="37"/>
      <c r="MLN2317" s="38"/>
      <c r="MLO2317" s="37"/>
      <c r="MLP2317" s="38"/>
      <c r="MLQ2317" s="37"/>
      <c r="MLR2317" s="38"/>
      <c r="MLS2317" s="37"/>
      <c r="MLT2317" s="38"/>
      <c r="MLU2317" s="37"/>
      <c r="MLV2317" s="38"/>
      <c r="MLW2317" s="37"/>
      <c r="MLX2317" s="38"/>
      <c r="MLY2317" s="37"/>
      <c r="MLZ2317" s="38"/>
      <c r="MMA2317" s="37"/>
      <c r="MMB2317" s="38"/>
      <c r="MMC2317" s="37"/>
      <c r="MMD2317" s="38"/>
      <c r="MME2317" s="37"/>
      <c r="MMF2317" s="38"/>
      <c r="MMG2317" s="37"/>
      <c r="MMH2317" s="38"/>
      <c r="MMI2317" s="37"/>
      <c r="MMJ2317" s="38"/>
      <c r="MMK2317" s="37"/>
      <c r="MML2317" s="38"/>
      <c r="MMM2317" s="37"/>
      <c r="MMN2317" s="38"/>
      <c r="MMO2317" s="37"/>
      <c r="MMP2317" s="38"/>
      <c r="MMQ2317" s="37"/>
      <c r="MMR2317" s="38"/>
      <c r="MMS2317" s="37"/>
      <c r="MMT2317" s="38"/>
      <c r="MMU2317" s="37"/>
      <c r="MMV2317" s="38"/>
      <c r="MMW2317" s="37"/>
      <c r="MMX2317" s="38"/>
      <c r="MMY2317" s="37"/>
      <c r="MMZ2317" s="38"/>
      <c r="MNA2317" s="37"/>
      <c r="MNB2317" s="38"/>
      <c r="MNC2317" s="37"/>
      <c r="MND2317" s="38"/>
      <c r="MNE2317" s="37"/>
      <c r="MNF2317" s="38"/>
      <c r="MNG2317" s="37"/>
      <c r="MNH2317" s="38"/>
      <c r="MNI2317" s="37"/>
      <c r="MNJ2317" s="38"/>
      <c r="MNK2317" s="37"/>
      <c r="MNL2317" s="38"/>
      <c r="MNM2317" s="37"/>
      <c r="MNN2317" s="38"/>
      <c r="MNO2317" s="37"/>
      <c r="MNP2317" s="38"/>
      <c r="MNQ2317" s="37"/>
      <c r="MNR2317" s="38"/>
      <c r="MNS2317" s="37"/>
      <c r="MNT2317" s="38"/>
      <c r="MNU2317" s="37"/>
      <c r="MNV2317" s="38"/>
      <c r="MNW2317" s="37"/>
      <c r="MNX2317" s="38"/>
      <c r="MNY2317" s="37"/>
      <c r="MNZ2317" s="38"/>
      <c r="MOA2317" s="37"/>
      <c r="MOB2317" s="38"/>
      <c r="MOC2317" s="37"/>
      <c r="MOD2317" s="38"/>
      <c r="MOE2317" s="37"/>
      <c r="MOF2317" s="38"/>
      <c r="MOG2317" s="37"/>
      <c r="MOH2317" s="38"/>
      <c r="MOI2317" s="37"/>
      <c r="MOJ2317" s="38"/>
      <c r="MOK2317" s="37"/>
      <c r="MOL2317" s="38"/>
      <c r="MOM2317" s="37"/>
      <c r="MON2317" s="38"/>
      <c r="MOO2317" s="37"/>
      <c r="MOP2317" s="38"/>
      <c r="MOQ2317" s="37"/>
      <c r="MOR2317" s="38"/>
      <c r="MOS2317" s="37"/>
      <c r="MOT2317" s="38"/>
      <c r="MOU2317" s="37"/>
      <c r="MOV2317" s="38"/>
      <c r="MOW2317" s="37"/>
      <c r="MOX2317" s="38"/>
      <c r="MOY2317" s="37"/>
      <c r="MOZ2317" s="38"/>
      <c r="MPA2317" s="37"/>
      <c r="MPB2317" s="38"/>
      <c r="MPC2317" s="37"/>
      <c r="MPD2317" s="38"/>
      <c r="MPE2317" s="37"/>
      <c r="MPF2317" s="38"/>
      <c r="MPG2317" s="37"/>
      <c r="MPH2317" s="38"/>
      <c r="MPI2317" s="37"/>
      <c r="MPJ2317" s="38"/>
      <c r="MPK2317" s="37"/>
      <c r="MPL2317" s="38"/>
      <c r="MPM2317" s="37"/>
      <c r="MPN2317" s="38"/>
      <c r="MPO2317" s="37"/>
      <c r="MPP2317" s="38"/>
      <c r="MPQ2317" s="37"/>
      <c r="MPR2317" s="38"/>
      <c r="MPS2317" s="37"/>
      <c r="MPT2317" s="38"/>
      <c r="MPU2317" s="37"/>
      <c r="MPV2317" s="38"/>
      <c r="MPW2317" s="37"/>
      <c r="MPX2317" s="38"/>
      <c r="MPY2317" s="37"/>
      <c r="MPZ2317" s="38"/>
      <c r="MQA2317" s="37"/>
      <c r="MQB2317" s="38"/>
      <c r="MQC2317" s="37"/>
      <c r="MQD2317" s="38"/>
      <c r="MQE2317" s="37"/>
      <c r="MQF2317" s="38"/>
      <c r="MQG2317" s="37"/>
      <c r="MQH2317" s="38"/>
      <c r="MQI2317" s="37"/>
      <c r="MQJ2317" s="38"/>
      <c r="MQK2317" s="37"/>
      <c r="MQL2317" s="38"/>
      <c r="MQM2317" s="37"/>
      <c r="MQN2317" s="38"/>
      <c r="MQO2317" s="37"/>
      <c r="MQP2317" s="38"/>
      <c r="MQQ2317" s="37"/>
      <c r="MQR2317" s="38"/>
      <c r="MQS2317" s="37"/>
      <c r="MQT2317" s="38"/>
      <c r="MQU2317" s="37"/>
      <c r="MQV2317" s="38"/>
      <c r="MQW2317" s="37"/>
      <c r="MQX2317" s="38"/>
      <c r="MQY2317" s="37"/>
      <c r="MQZ2317" s="38"/>
      <c r="MRA2317" s="37"/>
      <c r="MRB2317" s="38"/>
      <c r="MRC2317" s="37"/>
      <c r="MRD2317" s="38"/>
      <c r="MRE2317" s="37"/>
      <c r="MRF2317" s="38"/>
      <c r="MRG2317" s="37"/>
      <c r="MRH2317" s="38"/>
      <c r="MRI2317" s="37"/>
      <c r="MRJ2317" s="38"/>
      <c r="MRK2317" s="37"/>
      <c r="MRL2317" s="38"/>
      <c r="MRM2317" s="37"/>
      <c r="MRN2317" s="38"/>
      <c r="MRO2317" s="37"/>
      <c r="MRP2317" s="38"/>
      <c r="MRQ2317" s="37"/>
      <c r="MRR2317" s="38"/>
      <c r="MRS2317" s="37"/>
      <c r="MRT2317" s="38"/>
      <c r="MRU2317" s="37"/>
      <c r="MRV2317" s="38"/>
      <c r="MRW2317" s="37"/>
      <c r="MRX2317" s="38"/>
      <c r="MRY2317" s="37"/>
      <c r="MRZ2317" s="38"/>
      <c r="MSA2317" s="37"/>
      <c r="MSB2317" s="38"/>
      <c r="MSC2317" s="37"/>
      <c r="MSD2317" s="38"/>
      <c r="MSE2317" s="37"/>
      <c r="MSF2317" s="38"/>
      <c r="MSG2317" s="37"/>
      <c r="MSH2317" s="38"/>
      <c r="MSI2317" s="37"/>
      <c r="MSJ2317" s="38"/>
      <c r="MSK2317" s="37"/>
      <c r="MSL2317" s="38"/>
      <c r="MSM2317" s="37"/>
      <c r="MSN2317" s="38"/>
      <c r="MSO2317" s="37"/>
      <c r="MSP2317" s="38"/>
      <c r="MSQ2317" s="37"/>
      <c r="MSR2317" s="38"/>
      <c r="MSS2317" s="37"/>
      <c r="MST2317" s="38"/>
      <c r="MSU2317" s="37"/>
      <c r="MSV2317" s="38"/>
      <c r="MSW2317" s="37"/>
      <c r="MSX2317" s="38"/>
      <c r="MSY2317" s="37"/>
      <c r="MSZ2317" s="38"/>
      <c r="MTA2317" s="37"/>
      <c r="MTB2317" s="38"/>
      <c r="MTC2317" s="37"/>
      <c r="MTD2317" s="38"/>
      <c r="MTE2317" s="37"/>
      <c r="MTF2317" s="38"/>
      <c r="MTG2317" s="37"/>
      <c r="MTH2317" s="38"/>
      <c r="MTI2317" s="37"/>
      <c r="MTJ2317" s="38"/>
      <c r="MTK2317" s="37"/>
      <c r="MTL2317" s="38"/>
      <c r="MTM2317" s="37"/>
      <c r="MTN2317" s="38"/>
      <c r="MTO2317" s="37"/>
      <c r="MTP2317" s="38"/>
      <c r="MTQ2317" s="37"/>
      <c r="MTR2317" s="38"/>
      <c r="MTS2317" s="37"/>
      <c r="MTT2317" s="38"/>
      <c r="MTU2317" s="37"/>
      <c r="MTV2317" s="38"/>
      <c r="MTW2317" s="37"/>
      <c r="MTX2317" s="38"/>
      <c r="MTY2317" s="37"/>
      <c r="MTZ2317" s="38"/>
      <c r="MUA2317" s="37"/>
      <c r="MUB2317" s="38"/>
      <c r="MUC2317" s="37"/>
      <c r="MUD2317" s="38"/>
      <c r="MUE2317" s="37"/>
      <c r="MUF2317" s="38"/>
      <c r="MUG2317" s="37"/>
      <c r="MUH2317" s="38"/>
      <c r="MUI2317" s="37"/>
      <c r="MUJ2317" s="38"/>
      <c r="MUK2317" s="37"/>
      <c r="MUL2317" s="38"/>
      <c r="MUM2317" s="37"/>
      <c r="MUN2317" s="38"/>
      <c r="MUO2317" s="37"/>
      <c r="MUP2317" s="38"/>
      <c r="MUQ2317" s="37"/>
      <c r="MUR2317" s="38"/>
      <c r="MUS2317" s="37"/>
      <c r="MUT2317" s="38"/>
      <c r="MUU2317" s="37"/>
      <c r="MUV2317" s="38"/>
      <c r="MUW2317" s="37"/>
      <c r="MUX2317" s="38"/>
      <c r="MUY2317" s="37"/>
      <c r="MUZ2317" s="38"/>
      <c r="MVA2317" s="37"/>
      <c r="MVB2317" s="38"/>
      <c r="MVC2317" s="37"/>
      <c r="MVD2317" s="38"/>
      <c r="MVE2317" s="37"/>
      <c r="MVF2317" s="38"/>
      <c r="MVG2317" s="37"/>
      <c r="MVH2317" s="38"/>
      <c r="MVI2317" s="37"/>
      <c r="MVJ2317" s="38"/>
      <c r="MVK2317" s="37"/>
      <c r="MVL2317" s="38"/>
      <c r="MVM2317" s="37"/>
      <c r="MVN2317" s="38"/>
      <c r="MVO2317" s="37"/>
      <c r="MVP2317" s="38"/>
      <c r="MVQ2317" s="37"/>
      <c r="MVR2317" s="38"/>
      <c r="MVS2317" s="37"/>
      <c r="MVT2317" s="38"/>
      <c r="MVU2317" s="37"/>
      <c r="MVV2317" s="38"/>
      <c r="MVW2317" s="37"/>
      <c r="MVX2317" s="38"/>
      <c r="MVY2317" s="37"/>
      <c r="MVZ2317" s="38"/>
      <c r="MWA2317" s="37"/>
      <c r="MWB2317" s="38"/>
      <c r="MWC2317" s="37"/>
      <c r="MWD2317" s="38"/>
      <c r="MWE2317" s="37"/>
      <c r="MWF2317" s="38"/>
      <c r="MWG2317" s="37"/>
      <c r="MWH2317" s="38"/>
      <c r="MWI2317" s="37"/>
      <c r="MWJ2317" s="38"/>
      <c r="MWK2317" s="37"/>
      <c r="MWL2317" s="38"/>
      <c r="MWM2317" s="37"/>
      <c r="MWN2317" s="38"/>
      <c r="MWO2317" s="37"/>
      <c r="MWP2317" s="38"/>
      <c r="MWQ2317" s="37"/>
      <c r="MWR2317" s="38"/>
      <c r="MWS2317" s="37"/>
      <c r="MWT2317" s="38"/>
      <c r="MWU2317" s="37"/>
      <c r="MWV2317" s="38"/>
      <c r="MWW2317" s="37"/>
      <c r="MWX2317" s="38"/>
      <c r="MWY2317" s="37"/>
      <c r="MWZ2317" s="38"/>
      <c r="MXA2317" s="37"/>
      <c r="MXB2317" s="38"/>
      <c r="MXC2317" s="37"/>
      <c r="MXD2317" s="38"/>
      <c r="MXE2317" s="37"/>
      <c r="MXF2317" s="38"/>
      <c r="MXG2317" s="37"/>
      <c r="MXH2317" s="38"/>
      <c r="MXI2317" s="37"/>
      <c r="MXJ2317" s="38"/>
      <c r="MXK2317" s="37"/>
      <c r="MXL2317" s="38"/>
      <c r="MXM2317" s="37"/>
      <c r="MXN2317" s="38"/>
      <c r="MXO2317" s="37"/>
      <c r="MXP2317" s="38"/>
      <c r="MXQ2317" s="37"/>
      <c r="MXR2317" s="38"/>
      <c r="MXS2317" s="37"/>
      <c r="MXT2317" s="38"/>
      <c r="MXU2317" s="37"/>
      <c r="MXV2317" s="38"/>
      <c r="MXW2317" s="37"/>
      <c r="MXX2317" s="38"/>
      <c r="MXY2317" s="37"/>
      <c r="MXZ2317" s="38"/>
      <c r="MYA2317" s="37"/>
      <c r="MYB2317" s="38"/>
      <c r="MYC2317" s="37"/>
      <c r="MYD2317" s="38"/>
      <c r="MYE2317" s="37"/>
      <c r="MYF2317" s="38"/>
      <c r="MYG2317" s="37"/>
      <c r="MYH2317" s="38"/>
      <c r="MYI2317" s="37"/>
      <c r="MYJ2317" s="38"/>
      <c r="MYK2317" s="37"/>
      <c r="MYL2317" s="38"/>
      <c r="MYM2317" s="37"/>
      <c r="MYN2317" s="38"/>
      <c r="MYO2317" s="37"/>
      <c r="MYP2317" s="38"/>
      <c r="MYQ2317" s="37"/>
      <c r="MYR2317" s="38"/>
      <c r="MYS2317" s="37"/>
      <c r="MYT2317" s="38"/>
      <c r="MYU2317" s="37"/>
      <c r="MYV2317" s="38"/>
      <c r="MYW2317" s="37"/>
      <c r="MYX2317" s="38"/>
      <c r="MYY2317" s="37"/>
      <c r="MYZ2317" s="38"/>
      <c r="MZA2317" s="37"/>
      <c r="MZB2317" s="38"/>
      <c r="MZC2317" s="37"/>
      <c r="MZD2317" s="38"/>
      <c r="MZE2317" s="37"/>
      <c r="MZF2317" s="38"/>
      <c r="MZG2317" s="37"/>
      <c r="MZH2317" s="38"/>
      <c r="MZI2317" s="37"/>
      <c r="MZJ2317" s="38"/>
      <c r="MZK2317" s="37"/>
      <c r="MZL2317" s="38"/>
      <c r="MZM2317" s="37"/>
      <c r="MZN2317" s="38"/>
      <c r="MZO2317" s="37"/>
      <c r="MZP2317" s="38"/>
      <c r="MZQ2317" s="37"/>
      <c r="MZR2317" s="38"/>
      <c r="MZS2317" s="37"/>
      <c r="MZT2317" s="38"/>
      <c r="MZU2317" s="37"/>
      <c r="MZV2317" s="38"/>
      <c r="MZW2317" s="37"/>
      <c r="MZX2317" s="38"/>
      <c r="MZY2317" s="37"/>
      <c r="MZZ2317" s="38"/>
      <c r="NAA2317" s="37"/>
      <c r="NAB2317" s="38"/>
      <c r="NAC2317" s="37"/>
      <c r="NAD2317" s="38"/>
      <c r="NAE2317" s="37"/>
      <c r="NAF2317" s="38"/>
      <c r="NAG2317" s="37"/>
      <c r="NAH2317" s="38"/>
      <c r="NAI2317" s="37"/>
      <c r="NAJ2317" s="38"/>
      <c r="NAK2317" s="37"/>
      <c r="NAL2317" s="38"/>
      <c r="NAM2317" s="37"/>
      <c r="NAN2317" s="38"/>
      <c r="NAO2317" s="37"/>
      <c r="NAP2317" s="38"/>
      <c r="NAQ2317" s="37"/>
      <c r="NAR2317" s="38"/>
      <c r="NAS2317" s="37"/>
      <c r="NAT2317" s="38"/>
      <c r="NAU2317" s="37"/>
      <c r="NAV2317" s="38"/>
      <c r="NAW2317" s="37"/>
      <c r="NAX2317" s="38"/>
      <c r="NAY2317" s="37"/>
      <c r="NAZ2317" s="38"/>
      <c r="NBA2317" s="37"/>
      <c r="NBB2317" s="38"/>
      <c r="NBC2317" s="37"/>
      <c r="NBD2317" s="38"/>
      <c r="NBE2317" s="37"/>
      <c r="NBF2317" s="38"/>
      <c r="NBG2317" s="37"/>
      <c r="NBH2317" s="38"/>
      <c r="NBI2317" s="37"/>
      <c r="NBJ2317" s="38"/>
      <c r="NBK2317" s="37"/>
      <c r="NBL2317" s="38"/>
      <c r="NBM2317" s="37"/>
      <c r="NBN2317" s="38"/>
      <c r="NBO2317" s="37"/>
      <c r="NBP2317" s="38"/>
      <c r="NBQ2317" s="37"/>
      <c r="NBR2317" s="38"/>
      <c r="NBS2317" s="37"/>
      <c r="NBT2317" s="38"/>
      <c r="NBU2317" s="37"/>
      <c r="NBV2317" s="38"/>
      <c r="NBW2317" s="37"/>
      <c r="NBX2317" s="38"/>
      <c r="NBY2317" s="37"/>
      <c r="NBZ2317" s="38"/>
      <c r="NCA2317" s="37"/>
      <c r="NCB2317" s="38"/>
      <c r="NCC2317" s="37"/>
      <c r="NCD2317" s="38"/>
      <c r="NCE2317" s="37"/>
      <c r="NCF2317" s="38"/>
      <c r="NCG2317" s="37"/>
      <c r="NCH2317" s="38"/>
      <c r="NCI2317" s="37"/>
      <c r="NCJ2317" s="38"/>
      <c r="NCK2317" s="37"/>
      <c r="NCL2317" s="38"/>
      <c r="NCM2317" s="37"/>
      <c r="NCN2317" s="38"/>
      <c r="NCO2317" s="37"/>
      <c r="NCP2317" s="38"/>
      <c r="NCQ2317" s="37"/>
      <c r="NCR2317" s="38"/>
      <c r="NCS2317" s="37"/>
      <c r="NCT2317" s="38"/>
      <c r="NCU2317" s="37"/>
      <c r="NCV2317" s="38"/>
      <c r="NCW2317" s="37"/>
      <c r="NCX2317" s="38"/>
      <c r="NCY2317" s="37"/>
      <c r="NCZ2317" s="38"/>
      <c r="NDA2317" s="37"/>
      <c r="NDB2317" s="38"/>
      <c r="NDC2317" s="37"/>
      <c r="NDD2317" s="38"/>
      <c r="NDE2317" s="37"/>
      <c r="NDF2317" s="38"/>
      <c r="NDG2317" s="37"/>
      <c r="NDH2317" s="38"/>
      <c r="NDI2317" s="37"/>
      <c r="NDJ2317" s="38"/>
      <c r="NDK2317" s="37"/>
      <c r="NDL2317" s="38"/>
      <c r="NDM2317" s="37"/>
      <c r="NDN2317" s="38"/>
      <c r="NDO2317" s="37"/>
      <c r="NDP2317" s="38"/>
      <c r="NDQ2317" s="37"/>
      <c r="NDR2317" s="38"/>
      <c r="NDS2317" s="37"/>
      <c r="NDT2317" s="38"/>
      <c r="NDU2317" s="37"/>
      <c r="NDV2317" s="38"/>
      <c r="NDW2317" s="37"/>
      <c r="NDX2317" s="38"/>
      <c r="NDY2317" s="37"/>
      <c r="NDZ2317" s="38"/>
      <c r="NEA2317" s="37"/>
      <c r="NEB2317" s="38"/>
      <c r="NEC2317" s="37"/>
      <c r="NED2317" s="38"/>
      <c r="NEE2317" s="37"/>
      <c r="NEF2317" s="38"/>
      <c r="NEG2317" s="37"/>
      <c r="NEH2317" s="38"/>
      <c r="NEI2317" s="37"/>
      <c r="NEJ2317" s="38"/>
      <c r="NEK2317" s="37"/>
      <c r="NEL2317" s="38"/>
      <c r="NEM2317" s="37"/>
      <c r="NEN2317" s="38"/>
      <c r="NEO2317" s="37"/>
      <c r="NEP2317" s="38"/>
      <c r="NEQ2317" s="37"/>
      <c r="NER2317" s="38"/>
      <c r="NES2317" s="37"/>
      <c r="NET2317" s="38"/>
      <c r="NEU2317" s="37"/>
      <c r="NEV2317" s="38"/>
      <c r="NEW2317" s="37"/>
      <c r="NEX2317" s="38"/>
      <c r="NEY2317" s="37"/>
      <c r="NEZ2317" s="38"/>
      <c r="NFA2317" s="37"/>
      <c r="NFB2317" s="38"/>
      <c r="NFC2317" s="37"/>
      <c r="NFD2317" s="38"/>
      <c r="NFE2317" s="37"/>
      <c r="NFF2317" s="38"/>
      <c r="NFG2317" s="37"/>
      <c r="NFH2317" s="38"/>
      <c r="NFI2317" s="37"/>
      <c r="NFJ2317" s="38"/>
      <c r="NFK2317" s="37"/>
      <c r="NFL2317" s="38"/>
      <c r="NFM2317" s="37"/>
      <c r="NFN2317" s="38"/>
      <c r="NFO2317" s="37"/>
      <c r="NFP2317" s="38"/>
      <c r="NFQ2317" s="37"/>
      <c r="NFR2317" s="38"/>
      <c r="NFS2317" s="37"/>
      <c r="NFT2317" s="38"/>
      <c r="NFU2317" s="37"/>
      <c r="NFV2317" s="38"/>
      <c r="NFW2317" s="37"/>
      <c r="NFX2317" s="38"/>
      <c r="NFY2317" s="37"/>
      <c r="NFZ2317" s="38"/>
      <c r="NGA2317" s="37"/>
      <c r="NGB2317" s="38"/>
      <c r="NGC2317" s="37"/>
      <c r="NGD2317" s="38"/>
      <c r="NGE2317" s="37"/>
      <c r="NGF2317" s="38"/>
      <c r="NGG2317" s="37"/>
      <c r="NGH2317" s="38"/>
      <c r="NGI2317" s="37"/>
      <c r="NGJ2317" s="38"/>
      <c r="NGK2317" s="37"/>
      <c r="NGL2317" s="38"/>
      <c r="NGM2317" s="37"/>
      <c r="NGN2317" s="38"/>
      <c r="NGO2317" s="37"/>
      <c r="NGP2317" s="38"/>
      <c r="NGQ2317" s="37"/>
      <c r="NGR2317" s="38"/>
      <c r="NGS2317" s="37"/>
      <c r="NGT2317" s="38"/>
      <c r="NGU2317" s="37"/>
      <c r="NGV2317" s="38"/>
      <c r="NGW2317" s="37"/>
      <c r="NGX2317" s="38"/>
      <c r="NGY2317" s="37"/>
      <c r="NGZ2317" s="38"/>
      <c r="NHA2317" s="37"/>
      <c r="NHB2317" s="38"/>
      <c r="NHC2317" s="37"/>
      <c r="NHD2317" s="38"/>
      <c r="NHE2317" s="37"/>
      <c r="NHF2317" s="38"/>
      <c r="NHG2317" s="37"/>
      <c r="NHH2317" s="38"/>
      <c r="NHI2317" s="37"/>
      <c r="NHJ2317" s="38"/>
      <c r="NHK2317" s="37"/>
      <c r="NHL2317" s="38"/>
      <c r="NHM2317" s="37"/>
      <c r="NHN2317" s="38"/>
      <c r="NHO2317" s="37"/>
      <c r="NHP2317" s="38"/>
      <c r="NHQ2317" s="37"/>
      <c r="NHR2317" s="38"/>
      <c r="NHS2317" s="37"/>
      <c r="NHT2317" s="38"/>
      <c r="NHU2317" s="37"/>
      <c r="NHV2317" s="38"/>
      <c r="NHW2317" s="37"/>
      <c r="NHX2317" s="38"/>
      <c r="NHY2317" s="37"/>
      <c r="NHZ2317" s="38"/>
      <c r="NIA2317" s="37"/>
      <c r="NIB2317" s="38"/>
      <c r="NIC2317" s="37"/>
      <c r="NID2317" s="38"/>
      <c r="NIE2317" s="37"/>
      <c r="NIF2317" s="38"/>
      <c r="NIG2317" s="37"/>
      <c r="NIH2317" s="38"/>
      <c r="NII2317" s="37"/>
      <c r="NIJ2317" s="38"/>
      <c r="NIK2317" s="37"/>
      <c r="NIL2317" s="38"/>
      <c r="NIM2317" s="37"/>
      <c r="NIN2317" s="38"/>
      <c r="NIO2317" s="37"/>
      <c r="NIP2317" s="38"/>
      <c r="NIQ2317" s="37"/>
      <c r="NIR2317" s="38"/>
      <c r="NIS2317" s="37"/>
      <c r="NIT2317" s="38"/>
      <c r="NIU2317" s="37"/>
      <c r="NIV2317" s="38"/>
      <c r="NIW2317" s="37"/>
      <c r="NIX2317" s="38"/>
      <c r="NIY2317" s="37"/>
      <c r="NIZ2317" s="38"/>
      <c r="NJA2317" s="37"/>
      <c r="NJB2317" s="38"/>
      <c r="NJC2317" s="37"/>
      <c r="NJD2317" s="38"/>
      <c r="NJE2317" s="37"/>
      <c r="NJF2317" s="38"/>
      <c r="NJG2317" s="37"/>
      <c r="NJH2317" s="38"/>
      <c r="NJI2317" s="37"/>
      <c r="NJJ2317" s="38"/>
      <c r="NJK2317" s="37"/>
      <c r="NJL2317" s="38"/>
      <c r="NJM2317" s="37"/>
      <c r="NJN2317" s="38"/>
      <c r="NJO2317" s="37"/>
      <c r="NJP2317" s="38"/>
      <c r="NJQ2317" s="37"/>
      <c r="NJR2317" s="38"/>
      <c r="NJS2317" s="37"/>
      <c r="NJT2317" s="38"/>
      <c r="NJU2317" s="37"/>
      <c r="NJV2317" s="38"/>
      <c r="NJW2317" s="37"/>
      <c r="NJX2317" s="38"/>
      <c r="NJY2317" s="37"/>
      <c r="NJZ2317" s="38"/>
      <c r="NKA2317" s="37"/>
      <c r="NKB2317" s="38"/>
      <c r="NKC2317" s="37"/>
      <c r="NKD2317" s="38"/>
      <c r="NKE2317" s="37"/>
      <c r="NKF2317" s="38"/>
      <c r="NKG2317" s="37"/>
      <c r="NKH2317" s="38"/>
      <c r="NKI2317" s="37"/>
      <c r="NKJ2317" s="38"/>
      <c r="NKK2317" s="37"/>
      <c r="NKL2317" s="38"/>
      <c r="NKM2317" s="37"/>
      <c r="NKN2317" s="38"/>
      <c r="NKO2317" s="37"/>
      <c r="NKP2317" s="38"/>
      <c r="NKQ2317" s="37"/>
      <c r="NKR2317" s="38"/>
      <c r="NKS2317" s="37"/>
      <c r="NKT2317" s="38"/>
      <c r="NKU2317" s="37"/>
      <c r="NKV2317" s="38"/>
      <c r="NKW2317" s="37"/>
      <c r="NKX2317" s="38"/>
      <c r="NKY2317" s="37"/>
      <c r="NKZ2317" s="38"/>
      <c r="NLA2317" s="37"/>
      <c r="NLB2317" s="38"/>
      <c r="NLC2317" s="37"/>
      <c r="NLD2317" s="38"/>
      <c r="NLE2317" s="37"/>
      <c r="NLF2317" s="38"/>
      <c r="NLG2317" s="37"/>
      <c r="NLH2317" s="38"/>
      <c r="NLI2317" s="37"/>
      <c r="NLJ2317" s="38"/>
      <c r="NLK2317" s="37"/>
      <c r="NLL2317" s="38"/>
      <c r="NLM2317" s="37"/>
      <c r="NLN2317" s="38"/>
      <c r="NLO2317" s="37"/>
      <c r="NLP2317" s="38"/>
      <c r="NLQ2317" s="37"/>
      <c r="NLR2317" s="38"/>
      <c r="NLS2317" s="37"/>
      <c r="NLT2317" s="38"/>
      <c r="NLU2317" s="37"/>
      <c r="NLV2317" s="38"/>
      <c r="NLW2317" s="37"/>
      <c r="NLX2317" s="38"/>
      <c r="NLY2317" s="37"/>
      <c r="NLZ2317" s="38"/>
      <c r="NMA2317" s="37"/>
      <c r="NMB2317" s="38"/>
      <c r="NMC2317" s="37"/>
      <c r="NMD2317" s="38"/>
      <c r="NME2317" s="37"/>
      <c r="NMF2317" s="38"/>
      <c r="NMG2317" s="37"/>
      <c r="NMH2317" s="38"/>
      <c r="NMI2317" s="37"/>
      <c r="NMJ2317" s="38"/>
      <c r="NMK2317" s="37"/>
      <c r="NML2317" s="38"/>
      <c r="NMM2317" s="37"/>
      <c r="NMN2317" s="38"/>
      <c r="NMO2317" s="37"/>
      <c r="NMP2317" s="38"/>
      <c r="NMQ2317" s="37"/>
      <c r="NMR2317" s="38"/>
      <c r="NMS2317" s="37"/>
      <c r="NMT2317" s="38"/>
      <c r="NMU2317" s="37"/>
      <c r="NMV2317" s="38"/>
      <c r="NMW2317" s="37"/>
      <c r="NMX2317" s="38"/>
      <c r="NMY2317" s="37"/>
      <c r="NMZ2317" s="38"/>
      <c r="NNA2317" s="37"/>
      <c r="NNB2317" s="38"/>
      <c r="NNC2317" s="37"/>
      <c r="NND2317" s="38"/>
      <c r="NNE2317" s="37"/>
      <c r="NNF2317" s="38"/>
      <c r="NNG2317" s="37"/>
      <c r="NNH2317" s="38"/>
      <c r="NNI2317" s="37"/>
      <c r="NNJ2317" s="38"/>
      <c r="NNK2317" s="37"/>
      <c r="NNL2317" s="38"/>
      <c r="NNM2317" s="37"/>
      <c r="NNN2317" s="38"/>
      <c r="NNO2317" s="37"/>
      <c r="NNP2317" s="38"/>
      <c r="NNQ2317" s="37"/>
      <c r="NNR2317" s="38"/>
      <c r="NNS2317" s="37"/>
      <c r="NNT2317" s="38"/>
      <c r="NNU2317" s="37"/>
      <c r="NNV2317" s="38"/>
      <c r="NNW2317" s="37"/>
      <c r="NNX2317" s="38"/>
      <c r="NNY2317" s="37"/>
      <c r="NNZ2317" s="38"/>
      <c r="NOA2317" s="37"/>
      <c r="NOB2317" s="38"/>
      <c r="NOC2317" s="37"/>
      <c r="NOD2317" s="38"/>
      <c r="NOE2317" s="37"/>
      <c r="NOF2317" s="38"/>
      <c r="NOG2317" s="37"/>
      <c r="NOH2317" s="38"/>
      <c r="NOI2317" s="37"/>
      <c r="NOJ2317" s="38"/>
      <c r="NOK2317" s="37"/>
      <c r="NOL2317" s="38"/>
      <c r="NOM2317" s="37"/>
      <c r="NON2317" s="38"/>
      <c r="NOO2317" s="37"/>
      <c r="NOP2317" s="38"/>
      <c r="NOQ2317" s="37"/>
      <c r="NOR2317" s="38"/>
      <c r="NOS2317" s="37"/>
      <c r="NOT2317" s="38"/>
      <c r="NOU2317" s="37"/>
      <c r="NOV2317" s="38"/>
      <c r="NOW2317" s="37"/>
      <c r="NOX2317" s="38"/>
      <c r="NOY2317" s="37"/>
      <c r="NOZ2317" s="38"/>
      <c r="NPA2317" s="37"/>
      <c r="NPB2317" s="38"/>
      <c r="NPC2317" s="37"/>
      <c r="NPD2317" s="38"/>
      <c r="NPE2317" s="37"/>
      <c r="NPF2317" s="38"/>
      <c r="NPG2317" s="37"/>
      <c r="NPH2317" s="38"/>
      <c r="NPI2317" s="37"/>
      <c r="NPJ2317" s="38"/>
      <c r="NPK2317" s="37"/>
      <c r="NPL2317" s="38"/>
      <c r="NPM2317" s="37"/>
      <c r="NPN2317" s="38"/>
      <c r="NPO2317" s="37"/>
      <c r="NPP2317" s="38"/>
      <c r="NPQ2317" s="37"/>
      <c r="NPR2317" s="38"/>
      <c r="NPS2317" s="37"/>
      <c r="NPT2317" s="38"/>
      <c r="NPU2317" s="37"/>
      <c r="NPV2317" s="38"/>
      <c r="NPW2317" s="37"/>
      <c r="NPX2317" s="38"/>
      <c r="NPY2317" s="37"/>
      <c r="NPZ2317" s="38"/>
      <c r="NQA2317" s="37"/>
      <c r="NQB2317" s="38"/>
      <c r="NQC2317" s="37"/>
      <c r="NQD2317" s="38"/>
      <c r="NQE2317" s="37"/>
      <c r="NQF2317" s="38"/>
      <c r="NQG2317" s="37"/>
      <c r="NQH2317" s="38"/>
      <c r="NQI2317" s="37"/>
      <c r="NQJ2317" s="38"/>
      <c r="NQK2317" s="37"/>
      <c r="NQL2317" s="38"/>
      <c r="NQM2317" s="37"/>
      <c r="NQN2317" s="38"/>
      <c r="NQO2317" s="37"/>
      <c r="NQP2317" s="38"/>
      <c r="NQQ2317" s="37"/>
      <c r="NQR2317" s="38"/>
      <c r="NQS2317" s="37"/>
      <c r="NQT2317" s="38"/>
      <c r="NQU2317" s="37"/>
      <c r="NQV2317" s="38"/>
      <c r="NQW2317" s="37"/>
      <c r="NQX2317" s="38"/>
      <c r="NQY2317" s="37"/>
      <c r="NQZ2317" s="38"/>
      <c r="NRA2317" s="37"/>
      <c r="NRB2317" s="38"/>
      <c r="NRC2317" s="37"/>
      <c r="NRD2317" s="38"/>
      <c r="NRE2317" s="37"/>
      <c r="NRF2317" s="38"/>
      <c r="NRG2317" s="37"/>
      <c r="NRH2317" s="38"/>
      <c r="NRI2317" s="37"/>
      <c r="NRJ2317" s="38"/>
      <c r="NRK2317" s="37"/>
      <c r="NRL2317" s="38"/>
      <c r="NRM2317" s="37"/>
      <c r="NRN2317" s="38"/>
      <c r="NRO2317" s="37"/>
      <c r="NRP2317" s="38"/>
      <c r="NRQ2317" s="37"/>
      <c r="NRR2317" s="38"/>
      <c r="NRS2317" s="37"/>
      <c r="NRT2317" s="38"/>
      <c r="NRU2317" s="37"/>
      <c r="NRV2317" s="38"/>
      <c r="NRW2317" s="37"/>
      <c r="NRX2317" s="38"/>
      <c r="NRY2317" s="37"/>
      <c r="NRZ2317" s="38"/>
      <c r="NSA2317" s="37"/>
      <c r="NSB2317" s="38"/>
      <c r="NSC2317" s="37"/>
      <c r="NSD2317" s="38"/>
      <c r="NSE2317" s="37"/>
      <c r="NSF2317" s="38"/>
      <c r="NSG2317" s="37"/>
      <c r="NSH2317" s="38"/>
      <c r="NSI2317" s="37"/>
      <c r="NSJ2317" s="38"/>
      <c r="NSK2317" s="37"/>
      <c r="NSL2317" s="38"/>
      <c r="NSM2317" s="37"/>
      <c r="NSN2317" s="38"/>
      <c r="NSO2317" s="37"/>
      <c r="NSP2317" s="38"/>
      <c r="NSQ2317" s="37"/>
      <c r="NSR2317" s="38"/>
      <c r="NSS2317" s="37"/>
      <c r="NST2317" s="38"/>
      <c r="NSU2317" s="37"/>
      <c r="NSV2317" s="38"/>
      <c r="NSW2317" s="37"/>
      <c r="NSX2317" s="38"/>
      <c r="NSY2317" s="37"/>
      <c r="NSZ2317" s="38"/>
      <c r="NTA2317" s="37"/>
      <c r="NTB2317" s="38"/>
      <c r="NTC2317" s="37"/>
      <c r="NTD2317" s="38"/>
      <c r="NTE2317" s="37"/>
      <c r="NTF2317" s="38"/>
      <c r="NTG2317" s="37"/>
      <c r="NTH2317" s="38"/>
      <c r="NTI2317" s="37"/>
      <c r="NTJ2317" s="38"/>
      <c r="NTK2317" s="37"/>
      <c r="NTL2317" s="38"/>
      <c r="NTM2317" s="37"/>
      <c r="NTN2317" s="38"/>
      <c r="NTO2317" s="37"/>
      <c r="NTP2317" s="38"/>
      <c r="NTQ2317" s="37"/>
      <c r="NTR2317" s="38"/>
      <c r="NTS2317" s="37"/>
      <c r="NTT2317" s="38"/>
      <c r="NTU2317" s="37"/>
      <c r="NTV2317" s="38"/>
      <c r="NTW2317" s="37"/>
      <c r="NTX2317" s="38"/>
      <c r="NTY2317" s="37"/>
      <c r="NTZ2317" s="38"/>
      <c r="NUA2317" s="37"/>
      <c r="NUB2317" s="38"/>
      <c r="NUC2317" s="37"/>
      <c r="NUD2317" s="38"/>
      <c r="NUE2317" s="37"/>
      <c r="NUF2317" s="38"/>
      <c r="NUG2317" s="37"/>
      <c r="NUH2317" s="38"/>
      <c r="NUI2317" s="37"/>
      <c r="NUJ2317" s="38"/>
      <c r="NUK2317" s="37"/>
      <c r="NUL2317" s="38"/>
      <c r="NUM2317" s="37"/>
      <c r="NUN2317" s="38"/>
      <c r="NUO2317" s="37"/>
      <c r="NUP2317" s="38"/>
      <c r="NUQ2317" s="37"/>
      <c r="NUR2317" s="38"/>
      <c r="NUS2317" s="37"/>
      <c r="NUT2317" s="38"/>
      <c r="NUU2317" s="37"/>
      <c r="NUV2317" s="38"/>
      <c r="NUW2317" s="37"/>
      <c r="NUX2317" s="38"/>
      <c r="NUY2317" s="37"/>
      <c r="NUZ2317" s="38"/>
      <c r="NVA2317" s="37"/>
      <c r="NVB2317" s="38"/>
      <c r="NVC2317" s="37"/>
      <c r="NVD2317" s="38"/>
      <c r="NVE2317" s="37"/>
      <c r="NVF2317" s="38"/>
      <c r="NVG2317" s="37"/>
      <c r="NVH2317" s="38"/>
      <c r="NVI2317" s="37"/>
      <c r="NVJ2317" s="38"/>
      <c r="NVK2317" s="37"/>
      <c r="NVL2317" s="38"/>
      <c r="NVM2317" s="37"/>
      <c r="NVN2317" s="38"/>
      <c r="NVO2317" s="37"/>
      <c r="NVP2317" s="38"/>
      <c r="NVQ2317" s="37"/>
      <c r="NVR2317" s="38"/>
      <c r="NVS2317" s="37"/>
      <c r="NVT2317" s="38"/>
      <c r="NVU2317" s="37"/>
      <c r="NVV2317" s="38"/>
      <c r="NVW2317" s="37"/>
      <c r="NVX2317" s="38"/>
      <c r="NVY2317" s="37"/>
      <c r="NVZ2317" s="38"/>
      <c r="NWA2317" s="37"/>
      <c r="NWB2317" s="38"/>
      <c r="NWC2317" s="37"/>
      <c r="NWD2317" s="38"/>
      <c r="NWE2317" s="37"/>
      <c r="NWF2317" s="38"/>
      <c r="NWG2317" s="37"/>
      <c r="NWH2317" s="38"/>
      <c r="NWI2317" s="37"/>
      <c r="NWJ2317" s="38"/>
      <c r="NWK2317" s="37"/>
      <c r="NWL2317" s="38"/>
      <c r="NWM2317" s="37"/>
      <c r="NWN2317" s="38"/>
      <c r="NWO2317" s="37"/>
      <c r="NWP2317" s="38"/>
      <c r="NWQ2317" s="37"/>
      <c r="NWR2317" s="38"/>
      <c r="NWS2317" s="37"/>
      <c r="NWT2317" s="38"/>
      <c r="NWU2317" s="37"/>
      <c r="NWV2317" s="38"/>
      <c r="NWW2317" s="37"/>
      <c r="NWX2317" s="38"/>
      <c r="NWY2317" s="37"/>
      <c r="NWZ2317" s="38"/>
      <c r="NXA2317" s="37"/>
      <c r="NXB2317" s="38"/>
      <c r="NXC2317" s="37"/>
      <c r="NXD2317" s="38"/>
      <c r="NXE2317" s="37"/>
      <c r="NXF2317" s="38"/>
      <c r="NXG2317" s="37"/>
      <c r="NXH2317" s="38"/>
      <c r="NXI2317" s="37"/>
      <c r="NXJ2317" s="38"/>
      <c r="NXK2317" s="37"/>
      <c r="NXL2317" s="38"/>
      <c r="NXM2317" s="37"/>
      <c r="NXN2317" s="38"/>
      <c r="NXO2317" s="37"/>
      <c r="NXP2317" s="38"/>
      <c r="NXQ2317" s="37"/>
      <c r="NXR2317" s="38"/>
      <c r="NXS2317" s="37"/>
      <c r="NXT2317" s="38"/>
      <c r="NXU2317" s="37"/>
      <c r="NXV2317" s="38"/>
      <c r="NXW2317" s="37"/>
      <c r="NXX2317" s="38"/>
      <c r="NXY2317" s="37"/>
      <c r="NXZ2317" s="38"/>
      <c r="NYA2317" s="37"/>
      <c r="NYB2317" s="38"/>
      <c r="NYC2317" s="37"/>
      <c r="NYD2317" s="38"/>
      <c r="NYE2317" s="37"/>
      <c r="NYF2317" s="38"/>
      <c r="NYG2317" s="37"/>
      <c r="NYH2317" s="38"/>
      <c r="NYI2317" s="37"/>
      <c r="NYJ2317" s="38"/>
      <c r="NYK2317" s="37"/>
      <c r="NYL2317" s="38"/>
      <c r="NYM2317" s="37"/>
      <c r="NYN2317" s="38"/>
      <c r="NYO2317" s="37"/>
      <c r="NYP2317" s="38"/>
      <c r="NYQ2317" s="37"/>
      <c r="NYR2317" s="38"/>
      <c r="NYS2317" s="37"/>
      <c r="NYT2317" s="38"/>
      <c r="NYU2317" s="37"/>
      <c r="NYV2317" s="38"/>
      <c r="NYW2317" s="37"/>
      <c r="NYX2317" s="38"/>
      <c r="NYY2317" s="37"/>
      <c r="NYZ2317" s="38"/>
      <c r="NZA2317" s="37"/>
      <c r="NZB2317" s="38"/>
      <c r="NZC2317" s="37"/>
      <c r="NZD2317" s="38"/>
      <c r="NZE2317" s="37"/>
      <c r="NZF2317" s="38"/>
      <c r="NZG2317" s="37"/>
      <c r="NZH2317" s="38"/>
      <c r="NZI2317" s="37"/>
      <c r="NZJ2317" s="38"/>
      <c r="NZK2317" s="37"/>
      <c r="NZL2317" s="38"/>
      <c r="NZM2317" s="37"/>
      <c r="NZN2317" s="38"/>
      <c r="NZO2317" s="37"/>
      <c r="NZP2317" s="38"/>
      <c r="NZQ2317" s="37"/>
      <c r="NZR2317" s="38"/>
      <c r="NZS2317" s="37"/>
      <c r="NZT2317" s="38"/>
      <c r="NZU2317" s="37"/>
      <c r="NZV2317" s="38"/>
      <c r="NZW2317" s="37"/>
      <c r="NZX2317" s="38"/>
      <c r="NZY2317" s="37"/>
      <c r="NZZ2317" s="38"/>
      <c r="OAA2317" s="37"/>
      <c r="OAB2317" s="38"/>
      <c r="OAC2317" s="37"/>
      <c r="OAD2317" s="38"/>
      <c r="OAE2317" s="37"/>
      <c r="OAF2317" s="38"/>
      <c r="OAG2317" s="37"/>
      <c r="OAH2317" s="38"/>
      <c r="OAI2317" s="37"/>
      <c r="OAJ2317" s="38"/>
      <c r="OAK2317" s="37"/>
      <c r="OAL2317" s="38"/>
      <c r="OAM2317" s="37"/>
      <c r="OAN2317" s="38"/>
      <c r="OAO2317" s="37"/>
      <c r="OAP2317" s="38"/>
      <c r="OAQ2317" s="37"/>
      <c r="OAR2317" s="38"/>
      <c r="OAS2317" s="37"/>
      <c r="OAT2317" s="38"/>
      <c r="OAU2317" s="37"/>
      <c r="OAV2317" s="38"/>
      <c r="OAW2317" s="37"/>
      <c r="OAX2317" s="38"/>
      <c r="OAY2317" s="37"/>
      <c r="OAZ2317" s="38"/>
      <c r="OBA2317" s="37"/>
      <c r="OBB2317" s="38"/>
      <c r="OBC2317" s="37"/>
      <c r="OBD2317" s="38"/>
      <c r="OBE2317" s="37"/>
      <c r="OBF2317" s="38"/>
      <c r="OBG2317" s="37"/>
      <c r="OBH2317" s="38"/>
      <c r="OBI2317" s="37"/>
      <c r="OBJ2317" s="38"/>
      <c r="OBK2317" s="37"/>
      <c r="OBL2317" s="38"/>
      <c r="OBM2317" s="37"/>
      <c r="OBN2317" s="38"/>
      <c r="OBO2317" s="37"/>
      <c r="OBP2317" s="38"/>
      <c r="OBQ2317" s="37"/>
      <c r="OBR2317" s="38"/>
      <c r="OBS2317" s="37"/>
      <c r="OBT2317" s="38"/>
      <c r="OBU2317" s="37"/>
      <c r="OBV2317" s="38"/>
      <c r="OBW2317" s="37"/>
      <c r="OBX2317" s="38"/>
      <c r="OBY2317" s="37"/>
      <c r="OBZ2317" s="38"/>
      <c r="OCA2317" s="37"/>
      <c r="OCB2317" s="38"/>
      <c r="OCC2317" s="37"/>
      <c r="OCD2317" s="38"/>
      <c r="OCE2317" s="37"/>
      <c r="OCF2317" s="38"/>
      <c r="OCG2317" s="37"/>
      <c r="OCH2317" s="38"/>
      <c r="OCI2317" s="37"/>
      <c r="OCJ2317" s="38"/>
      <c r="OCK2317" s="37"/>
      <c r="OCL2317" s="38"/>
      <c r="OCM2317" s="37"/>
      <c r="OCN2317" s="38"/>
      <c r="OCO2317" s="37"/>
      <c r="OCP2317" s="38"/>
      <c r="OCQ2317" s="37"/>
      <c r="OCR2317" s="38"/>
      <c r="OCS2317" s="37"/>
      <c r="OCT2317" s="38"/>
      <c r="OCU2317" s="37"/>
      <c r="OCV2317" s="38"/>
      <c r="OCW2317" s="37"/>
      <c r="OCX2317" s="38"/>
      <c r="OCY2317" s="37"/>
      <c r="OCZ2317" s="38"/>
      <c r="ODA2317" s="37"/>
      <c r="ODB2317" s="38"/>
      <c r="ODC2317" s="37"/>
      <c r="ODD2317" s="38"/>
      <c r="ODE2317" s="37"/>
      <c r="ODF2317" s="38"/>
      <c r="ODG2317" s="37"/>
      <c r="ODH2317" s="38"/>
      <c r="ODI2317" s="37"/>
      <c r="ODJ2317" s="38"/>
      <c r="ODK2317" s="37"/>
      <c r="ODL2317" s="38"/>
      <c r="ODM2317" s="37"/>
      <c r="ODN2317" s="38"/>
      <c r="ODO2317" s="37"/>
      <c r="ODP2317" s="38"/>
      <c r="ODQ2317" s="37"/>
      <c r="ODR2317" s="38"/>
      <c r="ODS2317" s="37"/>
      <c r="ODT2317" s="38"/>
      <c r="ODU2317" s="37"/>
      <c r="ODV2317" s="38"/>
      <c r="ODW2317" s="37"/>
      <c r="ODX2317" s="38"/>
      <c r="ODY2317" s="37"/>
      <c r="ODZ2317" s="38"/>
      <c r="OEA2317" s="37"/>
      <c r="OEB2317" s="38"/>
      <c r="OEC2317" s="37"/>
      <c r="OED2317" s="38"/>
      <c r="OEE2317" s="37"/>
      <c r="OEF2317" s="38"/>
      <c r="OEG2317" s="37"/>
      <c r="OEH2317" s="38"/>
      <c r="OEI2317" s="37"/>
      <c r="OEJ2317" s="38"/>
      <c r="OEK2317" s="37"/>
      <c r="OEL2317" s="38"/>
      <c r="OEM2317" s="37"/>
      <c r="OEN2317" s="38"/>
      <c r="OEO2317" s="37"/>
      <c r="OEP2317" s="38"/>
      <c r="OEQ2317" s="37"/>
      <c r="OER2317" s="38"/>
      <c r="OES2317" s="37"/>
      <c r="OET2317" s="38"/>
      <c r="OEU2317" s="37"/>
      <c r="OEV2317" s="38"/>
      <c r="OEW2317" s="37"/>
      <c r="OEX2317" s="38"/>
      <c r="OEY2317" s="37"/>
      <c r="OEZ2317" s="38"/>
      <c r="OFA2317" s="37"/>
      <c r="OFB2317" s="38"/>
      <c r="OFC2317" s="37"/>
      <c r="OFD2317" s="38"/>
      <c r="OFE2317" s="37"/>
      <c r="OFF2317" s="38"/>
      <c r="OFG2317" s="37"/>
      <c r="OFH2317" s="38"/>
      <c r="OFI2317" s="37"/>
      <c r="OFJ2317" s="38"/>
      <c r="OFK2317" s="37"/>
      <c r="OFL2317" s="38"/>
      <c r="OFM2317" s="37"/>
      <c r="OFN2317" s="38"/>
      <c r="OFO2317" s="37"/>
      <c r="OFP2317" s="38"/>
      <c r="OFQ2317" s="37"/>
      <c r="OFR2317" s="38"/>
      <c r="OFS2317" s="37"/>
      <c r="OFT2317" s="38"/>
      <c r="OFU2317" s="37"/>
      <c r="OFV2317" s="38"/>
      <c r="OFW2317" s="37"/>
      <c r="OFX2317" s="38"/>
      <c r="OFY2317" s="37"/>
      <c r="OFZ2317" s="38"/>
      <c r="OGA2317" s="37"/>
      <c r="OGB2317" s="38"/>
      <c r="OGC2317" s="37"/>
      <c r="OGD2317" s="38"/>
      <c r="OGE2317" s="37"/>
      <c r="OGF2317" s="38"/>
      <c r="OGG2317" s="37"/>
      <c r="OGH2317" s="38"/>
      <c r="OGI2317" s="37"/>
      <c r="OGJ2317" s="38"/>
      <c r="OGK2317" s="37"/>
      <c r="OGL2317" s="38"/>
      <c r="OGM2317" s="37"/>
      <c r="OGN2317" s="38"/>
      <c r="OGO2317" s="37"/>
      <c r="OGP2317" s="38"/>
      <c r="OGQ2317" s="37"/>
      <c r="OGR2317" s="38"/>
      <c r="OGS2317" s="37"/>
      <c r="OGT2317" s="38"/>
      <c r="OGU2317" s="37"/>
      <c r="OGV2317" s="38"/>
      <c r="OGW2317" s="37"/>
      <c r="OGX2317" s="38"/>
      <c r="OGY2317" s="37"/>
      <c r="OGZ2317" s="38"/>
      <c r="OHA2317" s="37"/>
      <c r="OHB2317" s="38"/>
      <c r="OHC2317" s="37"/>
      <c r="OHD2317" s="38"/>
      <c r="OHE2317" s="37"/>
      <c r="OHF2317" s="38"/>
      <c r="OHG2317" s="37"/>
      <c r="OHH2317" s="38"/>
      <c r="OHI2317" s="37"/>
      <c r="OHJ2317" s="38"/>
      <c r="OHK2317" s="37"/>
      <c r="OHL2317" s="38"/>
      <c r="OHM2317" s="37"/>
      <c r="OHN2317" s="38"/>
      <c r="OHO2317" s="37"/>
      <c r="OHP2317" s="38"/>
      <c r="OHQ2317" s="37"/>
      <c r="OHR2317" s="38"/>
      <c r="OHS2317" s="37"/>
      <c r="OHT2317" s="38"/>
      <c r="OHU2317" s="37"/>
      <c r="OHV2317" s="38"/>
      <c r="OHW2317" s="37"/>
      <c r="OHX2317" s="38"/>
      <c r="OHY2317" s="37"/>
      <c r="OHZ2317" s="38"/>
      <c r="OIA2317" s="37"/>
      <c r="OIB2317" s="38"/>
      <c r="OIC2317" s="37"/>
      <c r="OID2317" s="38"/>
      <c r="OIE2317" s="37"/>
      <c r="OIF2317" s="38"/>
      <c r="OIG2317" s="37"/>
      <c r="OIH2317" s="38"/>
      <c r="OII2317" s="37"/>
      <c r="OIJ2317" s="38"/>
      <c r="OIK2317" s="37"/>
      <c r="OIL2317" s="38"/>
      <c r="OIM2317" s="37"/>
      <c r="OIN2317" s="38"/>
      <c r="OIO2317" s="37"/>
      <c r="OIP2317" s="38"/>
      <c r="OIQ2317" s="37"/>
      <c r="OIR2317" s="38"/>
      <c r="OIS2317" s="37"/>
      <c r="OIT2317" s="38"/>
      <c r="OIU2317" s="37"/>
      <c r="OIV2317" s="38"/>
      <c r="OIW2317" s="37"/>
      <c r="OIX2317" s="38"/>
      <c r="OIY2317" s="37"/>
      <c r="OIZ2317" s="38"/>
      <c r="OJA2317" s="37"/>
      <c r="OJB2317" s="38"/>
      <c r="OJC2317" s="37"/>
      <c r="OJD2317" s="38"/>
      <c r="OJE2317" s="37"/>
      <c r="OJF2317" s="38"/>
      <c r="OJG2317" s="37"/>
      <c r="OJH2317" s="38"/>
      <c r="OJI2317" s="37"/>
      <c r="OJJ2317" s="38"/>
      <c r="OJK2317" s="37"/>
      <c r="OJL2317" s="38"/>
      <c r="OJM2317" s="37"/>
      <c r="OJN2317" s="38"/>
      <c r="OJO2317" s="37"/>
      <c r="OJP2317" s="38"/>
      <c r="OJQ2317" s="37"/>
      <c r="OJR2317" s="38"/>
      <c r="OJS2317" s="37"/>
      <c r="OJT2317" s="38"/>
      <c r="OJU2317" s="37"/>
      <c r="OJV2317" s="38"/>
      <c r="OJW2317" s="37"/>
      <c r="OJX2317" s="38"/>
      <c r="OJY2317" s="37"/>
      <c r="OJZ2317" s="38"/>
      <c r="OKA2317" s="37"/>
      <c r="OKB2317" s="38"/>
      <c r="OKC2317" s="37"/>
      <c r="OKD2317" s="38"/>
      <c r="OKE2317" s="37"/>
      <c r="OKF2317" s="38"/>
      <c r="OKG2317" s="37"/>
      <c r="OKH2317" s="38"/>
      <c r="OKI2317" s="37"/>
      <c r="OKJ2317" s="38"/>
      <c r="OKK2317" s="37"/>
      <c r="OKL2317" s="38"/>
      <c r="OKM2317" s="37"/>
      <c r="OKN2317" s="38"/>
      <c r="OKO2317" s="37"/>
      <c r="OKP2317" s="38"/>
      <c r="OKQ2317" s="37"/>
      <c r="OKR2317" s="38"/>
      <c r="OKS2317" s="37"/>
      <c r="OKT2317" s="38"/>
      <c r="OKU2317" s="37"/>
      <c r="OKV2317" s="38"/>
      <c r="OKW2317" s="37"/>
      <c r="OKX2317" s="38"/>
      <c r="OKY2317" s="37"/>
      <c r="OKZ2317" s="38"/>
      <c r="OLA2317" s="37"/>
      <c r="OLB2317" s="38"/>
      <c r="OLC2317" s="37"/>
      <c r="OLD2317" s="38"/>
      <c r="OLE2317" s="37"/>
      <c r="OLF2317" s="38"/>
      <c r="OLG2317" s="37"/>
      <c r="OLH2317" s="38"/>
      <c r="OLI2317" s="37"/>
      <c r="OLJ2317" s="38"/>
      <c r="OLK2317" s="37"/>
      <c r="OLL2317" s="38"/>
      <c r="OLM2317" s="37"/>
      <c r="OLN2317" s="38"/>
      <c r="OLO2317" s="37"/>
      <c r="OLP2317" s="38"/>
      <c r="OLQ2317" s="37"/>
      <c r="OLR2317" s="38"/>
      <c r="OLS2317" s="37"/>
      <c r="OLT2317" s="38"/>
      <c r="OLU2317" s="37"/>
      <c r="OLV2317" s="38"/>
      <c r="OLW2317" s="37"/>
      <c r="OLX2317" s="38"/>
      <c r="OLY2317" s="37"/>
      <c r="OLZ2317" s="38"/>
      <c r="OMA2317" s="37"/>
      <c r="OMB2317" s="38"/>
      <c r="OMC2317" s="37"/>
      <c r="OMD2317" s="38"/>
      <c r="OME2317" s="37"/>
      <c r="OMF2317" s="38"/>
      <c r="OMG2317" s="37"/>
      <c r="OMH2317" s="38"/>
      <c r="OMI2317" s="37"/>
      <c r="OMJ2317" s="38"/>
      <c r="OMK2317" s="37"/>
      <c r="OML2317" s="38"/>
      <c r="OMM2317" s="37"/>
      <c r="OMN2317" s="38"/>
      <c r="OMO2317" s="37"/>
      <c r="OMP2317" s="38"/>
      <c r="OMQ2317" s="37"/>
      <c r="OMR2317" s="38"/>
      <c r="OMS2317" s="37"/>
      <c r="OMT2317" s="38"/>
      <c r="OMU2317" s="37"/>
      <c r="OMV2317" s="38"/>
      <c r="OMW2317" s="37"/>
      <c r="OMX2317" s="38"/>
      <c r="OMY2317" s="37"/>
      <c r="OMZ2317" s="38"/>
      <c r="ONA2317" s="37"/>
      <c r="ONB2317" s="38"/>
      <c r="ONC2317" s="37"/>
      <c r="OND2317" s="38"/>
      <c r="ONE2317" s="37"/>
      <c r="ONF2317" s="38"/>
      <c r="ONG2317" s="37"/>
      <c r="ONH2317" s="38"/>
      <c r="ONI2317" s="37"/>
      <c r="ONJ2317" s="38"/>
      <c r="ONK2317" s="37"/>
      <c r="ONL2317" s="38"/>
      <c r="ONM2317" s="37"/>
      <c r="ONN2317" s="38"/>
      <c r="ONO2317" s="37"/>
      <c r="ONP2317" s="38"/>
      <c r="ONQ2317" s="37"/>
      <c r="ONR2317" s="38"/>
      <c r="ONS2317" s="37"/>
      <c r="ONT2317" s="38"/>
      <c r="ONU2317" s="37"/>
      <c r="ONV2317" s="38"/>
      <c r="ONW2317" s="37"/>
      <c r="ONX2317" s="38"/>
      <c r="ONY2317" s="37"/>
      <c r="ONZ2317" s="38"/>
      <c r="OOA2317" s="37"/>
      <c r="OOB2317" s="38"/>
      <c r="OOC2317" s="37"/>
      <c r="OOD2317" s="38"/>
      <c r="OOE2317" s="37"/>
      <c r="OOF2317" s="38"/>
      <c r="OOG2317" s="37"/>
      <c r="OOH2317" s="38"/>
      <c r="OOI2317" s="37"/>
      <c r="OOJ2317" s="38"/>
      <c r="OOK2317" s="37"/>
      <c r="OOL2317" s="38"/>
      <c r="OOM2317" s="37"/>
      <c r="OON2317" s="38"/>
      <c r="OOO2317" s="37"/>
      <c r="OOP2317" s="38"/>
      <c r="OOQ2317" s="37"/>
      <c r="OOR2317" s="38"/>
      <c r="OOS2317" s="37"/>
      <c r="OOT2317" s="38"/>
      <c r="OOU2317" s="37"/>
      <c r="OOV2317" s="38"/>
      <c r="OOW2317" s="37"/>
      <c r="OOX2317" s="38"/>
      <c r="OOY2317" s="37"/>
      <c r="OOZ2317" s="38"/>
      <c r="OPA2317" s="37"/>
      <c r="OPB2317" s="38"/>
      <c r="OPC2317" s="37"/>
      <c r="OPD2317" s="38"/>
      <c r="OPE2317" s="37"/>
      <c r="OPF2317" s="38"/>
      <c r="OPG2317" s="37"/>
      <c r="OPH2317" s="38"/>
      <c r="OPI2317" s="37"/>
      <c r="OPJ2317" s="38"/>
      <c r="OPK2317" s="37"/>
      <c r="OPL2317" s="38"/>
      <c r="OPM2317" s="37"/>
      <c r="OPN2317" s="38"/>
      <c r="OPO2317" s="37"/>
      <c r="OPP2317" s="38"/>
      <c r="OPQ2317" s="37"/>
      <c r="OPR2317" s="38"/>
      <c r="OPS2317" s="37"/>
      <c r="OPT2317" s="38"/>
      <c r="OPU2317" s="37"/>
      <c r="OPV2317" s="38"/>
      <c r="OPW2317" s="37"/>
      <c r="OPX2317" s="38"/>
      <c r="OPY2317" s="37"/>
      <c r="OPZ2317" s="38"/>
      <c r="OQA2317" s="37"/>
      <c r="OQB2317" s="38"/>
      <c r="OQC2317" s="37"/>
      <c r="OQD2317" s="38"/>
      <c r="OQE2317" s="37"/>
      <c r="OQF2317" s="38"/>
      <c r="OQG2317" s="37"/>
      <c r="OQH2317" s="38"/>
      <c r="OQI2317" s="37"/>
      <c r="OQJ2317" s="38"/>
      <c r="OQK2317" s="37"/>
      <c r="OQL2317" s="38"/>
      <c r="OQM2317" s="37"/>
      <c r="OQN2317" s="38"/>
      <c r="OQO2317" s="37"/>
      <c r="OQP2317" s="38"/>
      <c r="OQQ2317" s="37"/>
      <c r="OQR2317" s="38"/>
      <c r="OQS2317" s="37"/>
      <c r="OQT2317" s="38"/>
      <c r="OQU2317" s="37"/>
      <c r="OQV2317" s="38"/>
      <c r="OQW2317" s="37"/>
      <c r="OQX2317" s="38"/>
      <c r="OQY2317" s="37"/>
      <c r="OQZ2317" s="38"/>
      <c r="ORA2317" s="37"/>
      <c r="ORB2317" s="38"/>
      <c r="ORC2317" s="37"/>
      <c r="ORD2317" s="38"/>
      <c r="ORE2317" s="37"/>
      <c r="ORF2317" s="38"/>
      <c r="ORG2317" s="37"/>
      <c r="ORH2317" s="38"/>
      <c r="ORI2317" s="37"/>
      <c r="ORJ2317" s="38"/>
      <c r="ORK2317" s="37"/>
      <c r="ORL2317" s="38"/>
      <c r="ORM2317" s="37"/>
      <c r="ORN2317" s="38"/>
      <c r="ORO2317" s="37"/>
      <c r="ORP2317" s="38"/>
      <c r="ORQ2317" s="37"/>
      <c r="ORR2317" s="38"/>
      <c r="ORS2317" s="37"/>
      <c r="ORT2317" s="38"/>
      <c r="ORU2317" s="37"/>
      <c r="ORV2317" s="38"/>
      <c r="ORW2317" s="37"/>
      <c r="ORX2317" s="38"/>
      <c r="ORY2317" s="37"/>
      <c r="ORZ2317" s="38"/>
      <c r="OSA2317" s="37"/>
      <c r="OSB2317" s="38"/>
      <c r="OSC2317" s="37"/>
      <c r="OSD2317" s="38"/>
      <c r="OSE2317" s="37"/>
      <c r="OSF2317" s="38"/>
      <c r="OSG2317" s="37"/>
      <c r="OSH2317" s="38"/>
      <c r="OSI2317" s="37"/>
      <c r="OSJ2317" s="38"/>
      <c r="OSK2317" s="37"/>
      <c r="OSL2317" s="38"/>
      <c r="OSM2317" s="37"/>
      <c r="OSN2317" s="38"/>
      <c r="OSO2317" s="37"/>
      <c r="OSP2317" s="38"/>
      <c r="OSQ2317" s="37"/>
      <c r="OSR2317" s="38"/>
      <c r="OSS2317" s="37"/>
      <c r="OST2317" s="38"/>
      <c r="OSU2317" s="37"/>
      <c r="OSV2317" s="38"/>
      <c r="OSW2317" s="37"/>
      <c r="OSX2317" s="38"/>
      <c r="OSY2317" s="37"/>
      <c r="OSZ2317" s="38"/>
      <c r="OTA2317" s="37"/>
      <c r="OTB2317" s="38"/>
      <c r="OTC2317" s="37"/>
      <c r="OTD2317" s="38"/>
      <c r="OTE2317" s="37"/>
      <c r="OTF2317" s="38"/>
      <c r="OTG2317" s="37"/>
      <c r="OTH2317" s="38"/>
      <c r="OTI2317" s="37"/>
      <c r="OTJ2317" s="38"/>
      <c r="OTK2317" s="37"/>
      <c r="OTL2317" s="38"/>
      <c r="OTM2317" s="37"/>
      <c r="OTN2317" s="38"/>
      <c r="OTO2317" s="37"/>
      <c r="OTP2317" s="38"/>
      <c r="OTQ2317" s="37"/>
      <c r="OTR2317" s="38"/>
      <c r="OTS2317" s="37"/>
      <c r="OTT2317" s="38"/>
      <c r="OTU2317" s="37"/>
      <c r="OTV2317" s="38"/>
      <c r="OTW2317" s="37"/>
      <c r="OTX2317" s="38"/>
      <c r="OTY2317" s="37"/>
      <c r="OTZ2317" s="38"/>
      <c r="OUA2317" s="37"/>
      <c r="OUB2317" s="38"/>
      <c r="OUC2317" s="37"/>
      <c r="OUD2317" s="38"/>
      <c r="OUE2317" s="37"/>
      <c r="OUF2317" s="38"/>
      <c r="OUG2317" s="37"/>
      <c r="OUH2317" s="38"/>
      <c r="OUI2317" s="37"/>
      <c r="OUJ2317" s="38"/>
      <c r="OUK2317" s="37"/>
      <c r="OUL2317" s="38"/>
      <c r="OUM2317" s="37"/>
      <c r="OUN2317" s="38"/>
      <c r="OUO2317" s="37"/>
      <c r="OUP2317" s="38"/>
      <c r="OUQ2317" s="37"/>
      <c r="OUR2317" s="38"/>
      <c r="OUS2317" s="37"/>
      <c r="OUT2317" s="38"/>
      <c r="OUU2317" s="37"/>
      <c r="OUV2317" s="38"/>
      <c r="OUW2317" s="37"/>
      <c r="OUX2317" s="38"/>
      <c r="OUY2317" s="37"/>
      <c r="OUZ2317" s="38"/>
      <c r="OVA2317" s="37"/>
      <c r="OVB2317" s="38"/>
      <c r="OVC2317" s="37"/>
      <c r="OVD2317" s="38"/>
      <c r="OVE2317" s="37"/>
      <c r="OVF2317" s="38"/>
      <c r="OVG2317" s="37"/>
      <c r="OVH2317" s="38"/>
      <c r="OVI2317" s="37"/>
      <c r="OVJ2317" s="38"/>
      <c r="OVK2317" s="37"/>
      <c r="OVL2317" s="38"/>
      <c r="OVM2317" s="37"/>
      <c r="OVN2317" s="38"/>
      <c r="OVO2317" s="37"/>
      <c r="OVP2317" s="38"/>
      <c r="OVQ2317" s="37"/>
      <c r="OVR2317" s="38"/>
      <c r="OVS2317" s="37"/>
      <c r="OVT2317" s="38"/>
      <c r="OVU2317" s="37"/>
      <c r="OVV2317" s="38"/>
      <c r="OVW2317" s="37"/>
      <c r="OVX2317" s="38"/>
      <c r="OVY2317" s="37"/>
      <c r="OVZ2317" s="38"/>
      <c r="OWA2317" s="37"/>
      <c r="OWB2317" s="38"/>
      <c r="OWC2317" s="37"/>
      <c r="OWD2317" s="38"/>
      <c r="OWE2317" s="37"/>
      <c r="OWF2317" s="38"/>
      <c r="OWG2317" s="37"/>
      <c r="OWH2317" s="38"/>
      <c r="OWI2317" s="37"/>
      <c r="OWJ2317" s="38"/>
      <c r="OWK2317" s="37"/>
      <c r="OWL2317" s="38"/>
      <c r="OWM2317" s="37"/>
      <c r="OWN2317" s="38"/>
      <c r="OWO2317" s="37"/>
      <c r="OWP2317" s="38"/>
      <c r="OWQ2317" s="37"/>
      <c r="OWR2317" s="38"/>
      <c r="OWS2317" s="37"/>
      <c r="OWT2317" s="38"/>
      <c r="OWU2317" s="37"/>
      <c r="OWV2317" s="38"/>
      <c r="OWW2317" s="37"/>
      <c r="OWX2317" s="38"/>
      <c r="OWY2317" s="37"/>
      <c r="OWZ2317" s="38"/>
      <c r="OXA2317" s="37"/>
      <c r="OXB2317" s="38"/>
      <c r="OXC2317" s="37"/>
      <c r="OXD2317" s="38"/>
      <c r="OXE2317" s="37"/>
      <c r="OXF2317" s="38"/>
      <c r="OXG2317" s="37"/>
      <c r="OXH2317" s="38"/>
      <c r="OXI2317" s="37"/>
      <c r="OXJ2317" s="38"/>
      <c r="OXK2317" s="37"/>
      <c r="OXL2317" s="38"/>
      <c r="OXM2317" s="37"/>
      <c r="OXN2317" s="38"/>
      <c r="OXO2317" s="37"/>
      <c r="OXP2317" s="38"/>
      <c r="OXQ2317" s="37"/>
      <c r="OXR2317" s="38"/>
      <c r="OXS2317" s="37"/>
      <c r="OXT2317" s="38"/>
      <c r="OXU2317" s="37"/>
      <c r="OXV2317" s="38"/>
      <c r="OXW2317" s="37"/>
      <c r="OXX2317" s="38"/>
      <c r="OXY2317" s="37"/>
      <c r="OXZ2317" s="38"/>
      <c r="OYA2317" s="37"/>
      <c r="OYB2317" s="38"/>
      <c r="OYC2317" s="37"/>
      <c r="OYD2317" s="38"/>
      <c r="OYE2317" s="37"/>
      <c r="OYF2317" s="38"/>
      <c r="OYG2317" s="37"/>
      <c r="OYH2317" s="38"/>
      <c r="OYI2317" s="37"/>
      <c r="OYJ2317" s="38"/>
      <c r="OYK2317" s="37"/>
      <c r="OYL2317" s="38"/>
      <c r="OYM2317" s="37"/>
      <c r="OYN2317" s="38"/>
      <c r="OYO2317" s="37"/>
      <c r="OYP2317" s="38"/>
      <c r="OYQ2317" s="37"/>
      <c r="OYR2317" s="38"/>
      <c r="OYS2317" s="37"/>
      <c r="OYT2317" s="38"/>
      <c r="OYU2317" s="37"/>
      <c r="OYV2317" s="38"/>
      <c r="OYW2317" s="37"/>
      <c r="OYX2317" s="38"/>
      <c r="OYY2317" s="37"/>
      <c r="OYZ2317" s="38"/>
      <c r="OZA2317" s="37"/>
      <c r="OZB2317" s="38"/>
      <c r="OZC2317" s="37"/>
      <c r="OZD2317" s="38"/>
      <c r="OZE2317" s="37"/>
      <c r="OZF2317" s="38"/>
      <c r="OZG2317" s="37"/>
      <c r="OZH2317" s="38"/>
      <c r="OZI2317" s="37"/>
      <c r="OZJ2317" s="38"/>
      <c r="OZK2317" s="37"/>
      <c r="OZL2317" s="38"/>
      <c r="OZM2317" s="37"/>
      <c r="OZN2317" s="38"/>
      <c r="OZO2317" s="37"/>
      <c r="OZP2317" s="38"/>
      <c r="OZQ2317" s="37"/>
      <c r="OZR2317" s="38"/>
      <c r="OZS2317" s="37"/>
      <c r="OZT2317" s="38"/>
      <c r="OZU2317" s="37"/>
      <c r="OZV2317" s="38"/>
      <c r="OZW2317" s="37"/>
      <c r="OZX2317" s="38"/>
      <c r="OZY2317" s="37"/>
      <c r="OZZ2317" s="38"/>
      <c r="PAA2317" s="37"/>
      <c r="PAB2317" s="38"/>
      <c r="PAC2317" s="37"/>
      <c r="PAD2317" s="38"/>
      <c r="PAE2317" s="37"/>
      <c r="PAF2317" s="38"/>
      <c r="PAG2317" s="37"/>
      <c r="PAH2317" s="38"/>
      <c r="PAI2317" s="37"/>
      <c r="PAJ2317" s="38"/>
      <c r="PAK2317" s="37"/>
      <c r="PAL2317" s="38"/>
      <c r="PAM2317" s="37"/>
      <c r="PAN2317" s="38"/>
      <c r="PAO2317" s="37"/>
      <c r="PAP2317" s="38"/>
      <c r="PAQ2317" s="37"/>
      <c r="PAR2317" s="38"/>
      <c r="PAS2317" s="37"/>
      <c r="PAT2317" s="38"/>
      <c r="PAU2317" s="37"/>
      <c r="PAV2317" s="38"/>
      <c r="PAW2317" s="37"/>
      <c r="PAX2317" s="38"/>
      <c r="PAY2317" s="37"/>
      <c r="PAZ2317" s="38"/>
      <c r="PBA2317" s="37"/>
      <c r="PBB2317" s="38"/>
      <c r="PBC2317" s="37"/>
      <c r="PBD2317" s="38"/>
      <c r="PBE2317" s="37"/>
      <c r="PBF2317" s="38"/>
      <c r="PBG2317" s="37"/>
      <c r="PBH2317" s="38"/>
      <c r="PBI2317" s="37"/>
      <c r="PBJ2317" s="38"/>
      <c r="PBK2317" s="37"/>
      <c r="PBL2317" s="38"/>
      <c r="PBM2317" s="37"/>
      <c r="PBN2317" s="38"/>
      <c r="PBO2317" s="37"/>
      <c r="PBP2317" s="38"/>
      <c r="PBQ2317" s="37"/>
      <c r="PBR2317" s="38"/>
      <c r="PBS2317" s="37"/>
      <c r="PBT2317" s="38"/>
      <c r="PBU2317" s="37"/>
      <c r="PBV2317" s="38"/>
      <c r="PBW2317" s="37"/>
      <c r="PBX2317" s="38"/>
      <c r="PBY2317" s="37"/>
      <c r="PBZ2317" s="38"/>
      <c r="PCA2317" s="37"/>
      <c r="PCB2317" s="38"/>
      <c r="PCC2317" s="37"/>
      <c r="PCD2317" s="38"/>
      <c r="PCE2317" s="37"/>
      <c r="PCF2317" s="38"/>
      <c r="PCG2317" s="37"/>
      <c r="PCH2317" s="38"/>
      <c r="PCI2317" s="37"/>
      <c r="PCJ2317" s="38"/>
      <c r="PCK2317" s="37"/>
      <c r="PCL2317" s="38"/>
      <c r="PCM2317" s="37"/>
      <c r="PCN2317" s="38"/>
      <c r="PCO2317" s="37"/>
      <c r="PCP2317" s="38"/>
      <c r="PCQ2317" s="37"/>
      <c r="PCR2317" s="38"/>
      <c r="PCS2317" s="37"/>
      <c r="PCT2317" s="38"/>
      <c r="PCU2317" s="37"/>
      <c r="PCV2317" s="38"/>
      <c r="PCW2317" s="37"/>
      <c r="PCX2317" s="38"/>
      <c r="PCY2317" s="37"/>
      <c r="PCZ2317" s="38"/>
      <c r="PDA2317" s="37"/>
      <c r="PDB2317" s="38"/>
      <c r="PDC2317" s="37"/>
      <c r="PDD2317" s="38"/>
      <c r="PDE2317" s="37"/>
      <c r="PDF2317" s="38"/>
      <c r="PDG2317" s="37"/>
      <c r="PDH2317" s="38"/>
      <c r="PDI2317" s="37"/>
      <c r="PDJ2317" s="38"/>
      <c r="PDK2317" s="37"/>
      <c r="PDL2317" s="38"/>
      <c r="PDM2317" s="37"/>
      <c r="PDN2317" s="38"/>
      <c r="PDO2317" s="37"/>
      <c r="PDP2317" s="38"/>
      <c r="PDQ2317" s="37"/>
      <c r="PDR2317" s="38"/>
      <c r="PDS2317" s="37"/>
      <c r="PDT2317" s="38"/>
      <c r="PDU2317" s="37"/>
      <c r="PDV2317" s="38"/>
      <c r="PDW2317" s="37"/>
      <c r="PDX2317" s="38"/>
      <c r="PDY2317" s="37"/>
      <c r="PDZ2317" s="38"/>
      <c r="PEA2317" s="37"/>
      <c r="PEB2317" s="38"/>
      <c r="PEC2317" s="37"/>
      <c r="PED2317" s="38"/>
      <c r="PEE2317" s="37"/>
      <c r="PEF2317" s="38"/>
      <c r="PEG2317" s="37"/>
      <c r="PEH2317" s="38"/>
      <c r="PEI2317" s="37"/>
      <c r="PEJ2317" s="38"/>
      <c r="PEK2317" s="37"/>
      <c r="PEL2317" s="38"/>
      <c r="PEM2317" s="37"/>
      <c r="PEN2317" s="38"/>
      <c r="PEO2317" s="37"/>
      <c r="PEP2317" s="38"/>
      <c r="PEQ2317" s="37"/>
      <c r="PER2317" s="38"/>
      <c r="PES2317" s="37"/>
      <c r="PET2317" s="38"/>
      <c r="PEU2317" s="37"/>
      <c r="PEV2317" s="38"/>
      <c r="PEW2317" s="37"/>
      <c r="PEX2317" s="38"/>
      <c r="PEY2317" s="37"/>
      <c r="PEZ2317" s="38"/>
      <c r="PFA2317" s="37"/>
      <c r="PFB2317" s="38"/>
      <c r="PFC2317" s="37"/>
      <c r="PFD2317" s="38"/>
      <c r="PFE2317" s="37"/>
      <c r="PFF2317" s="38"/>
      <c r="PFG2317" s="37"/>
      <c r="PFH2317" s="38"/>
      <c r="PFI2317" s="37"/>
      <c r="PFJ2317" s="38"/>
      <c r="PFK2317" s="37"/>
      <c r="PFL2317" s="38"/>
      <c r="PFM2317" s="37"/>
      <c r="PFN2317" s="38"/>
      <c r="PFO2317" s="37"/>
      <c r="PFP2317" s="38"/>
      <c r="PFQ2317" s="37"/>
      <c r="PFR2317" s="38"/>
      <c r="PFS2317" s="37"/>
      <c r="PFT2317" s="38"/>
      <c r="PFU2317" s="37"/>
      <c r="PFV2317" s="38"/>
      <c r="PFW2317" s="37"/>
      <c r="PFX2317" s="38"/>
      <c r="PFY2317" s="37"/>
      <c r="PFZ2317" s="38"/>
      <c r="PGA2317" s="37"/>
      <c r="PGB2317" s="38"/>
      <c r="PGC2317" s="37"/>
      <c r="PGD2317" s="38"/>
      <c r="PGE2317" s="37"/>
      <c r="PGF2317" s="38"/>
      <c r="PGG2317" s="37"/>
      <c r="PGH2317" s="38"/>
      <c r="PGI2317" s="37"/>
      <c r="PGJ2317" s="38"/>
      <c r="PGK2317" s="37"/>
      <c r="PGL2317" s="38"/>
      <c r="PGM2317" s="37"/>
      <c r="PGN2317" s="38"/>
      <c r="PGO2317" s="37"/>
      <c r="PGP2317" s="38"/>
      <c r="PGQ2317" s="37"/>
      <c r="PGR2317" s="38"/>
      <c r="PGS2317" s="37"/>
      <c r="PGT2317" s="38"/>
      <c r="PGU2317" s="37"/>
      <c r="PGV2317" s="38"/>
      <c r="PGW2317" s="37"/>
      <c r="PGX2317" s="38"/>
      <c r="PGY2317" s="37"/>
      <c r="PGZ2317" s="38"/>
      <c r="PHA2317" s="37"/>
      <c r="PHB2317" s="38"/>
      <c r="PHC2317" s="37"/>
      <c r="PHD2317" s="38"/>
      <c r="PHE2317" s="37"/>
      <c r="PHF2317" s="38"/>
      <c r="PHG2317" s="37"/>
      <c r="PHH2317" s="38"/>
      <c r="PHI2317" s="37"/>
      <c r="PHJ2317" s="38"/>
      <c r="PHK2317" s="37"/>
      <c r="PHL2317" s="38"/>
      <c r="PHM2317" s="37"/>
      <c r="PHN2317" s="38"/>
      <c r="PHO2317" s="37"/>
      <c r="PHP2317" s="38"/>
      <c r="PHQ2317" s="37"/>
      <c r="PHR2317" s="38"/>
      <c r="PHS2317" s="37"/>
      <c r="PHT2317" s="38"/>
      <c r="PHU2317" s="37"/>
      <c r="PHV2317" s="38"/>
      <c r="PHW2317" s="37"/>
      <c r="PHX2317" s="38"/>
      <c r="PHY2317" s="37"/>
      <c r="PHZ2317" s="38"/>
      <c r="PIA2317" s="37"/>
      <c r="PIB2317" s="38"/>
      <c r="PIC2317" s="37"/>
      <c r="PID2317" s="38"/>
      <c r="PIE2317" s="37"/>
      <c r="PIF2317" s="38"/>
      <c r="PIG2317" s="37"/>
      <c r="PIH2317" s="38"/>
      <c r="PII2317" s="37"/>
      <c r="PIJ2317" s="38"/>
      <c r="PIK2317" s="37"/>
      <c r="PIL2317" s="38"/>
      <c r="PIM2317" s="37"/>
      <c r="PIN2317" s="38"/>
      <c r="PIO2317" s="37"/>
      <c r="PIP2317" s="38"/>
      <c r="PIQ2317" s="37"/>
      <c r="PIR2317" s="38"/>
      <c r="PIS2317" s="37"/>
      <c r="PIT2317" s="38"/>
      <c r="PIU2317" s="37"/>
      <c r="PIV2317" s="38"/>
      <c r="PIW2317" s="37"/>
      <c r="PIX2317" s="38"/>
      <c r="PIY2317" s="37"/>
      <c r="PIZ2317" s="38"/>
      <c r="PJA2317" s="37"/>
      <c r="PJB2317" s="38"/>
      <c r="PJC2317" s="37"/>
      <c r="PJD2317" s="38"/>
      <c r="PJE2317" s="37"/>
      <c r="PJF2317" s="38"/>
      <c r="PJG2317" s="37"/>
      <c r="PJH2317" s="38"/>
      <c r="PJI2317" s="37"/>
      <c r="PJJ2317" s="38"/>
      <c r="PJK2317" s="37"/>
      <c r="PJL2317" s="38"/>
      <c r="PJM2317" s="37"/>
      <c r="PJN2317" s="38"/>
      <c r="PJO2317" s="37"/>
      <c r="PJP2317" s="38"/>
      <c r="PJQ2317" s="37"/>
      <c r="PJR2317" s="38"/>
      <c r="PJS2317" s="37"/>
      <c r="PJT2317" s="38"/>
      <c r="PJU2317" s="37"/>
      <c r="PJV2317" s="38"/>
      <c r="PJW2317" s="37"/>
      <c r="PJX2317" s="38"/>
      <c r="PJY2317" s="37"/>
      <c r="PJZ2317" s="38"/>
      <c r="PKA2317" s="37"/>
      <c r="PKB2317" s="38"/>
      <c r="PKC2317" s="37"/>
      <c r="PKD2317" s="38"/>
      <c r="PKE2317" s="37"/>
      <c r="PKF2317" s="38"/>
      <c r="PKG2317" s="37"/>
      <c r="PKH2317" s="38"/>
      <c r="PKI2317" s="37"/>
      <c r="PKJ2317" s="38"/>
      <c r="PKK2317" s="37"/>
      <c r="PKL2317" s="38"/>
      <c r="PKM2317" s="37"/>
      <c r="PKN2317" s="38"/>
      <c r="PKO2317" s="37"/>
      <c r="PKP2317" s="38"/>
      <c r="PKQ2317" s="37"/>
      <c r="PKR2317" s="38"/>
      <c r="PKS2317" s="37"/>
      <c r="PKT2317" s="38"/>
      <c r="PKU2317" s="37"/>
      <c r="PKV2317" s="38"/>
      <c r="PKW2317" s="37"/>
      <c r="PKX2317" s="38"/>
      <c r="PKY2317" s="37"/>
      <c r="PKZ2317" s="38"/>
      <c r="PLA2317" s="37"/>
      <c r="PLB2317" s="38"/>
      <c r="PLC2317" s="37"/>
      <c r="PLD2317" s="38"/>
      <c r="PLE2317" s="37"/>
      <c r="PLF2317" s="38"/>
      <c r="PLG2317" s="37"/>
      <c r="PLH2317" s="38"/>
      <c r="PLI2317" s="37"/>
      <c r="PLJ2317" s="38"/>
      <c r="PLK2317" s="37"/>
      <c r="PLL2317" s="38"/>
      <c r="PLM2317" s="37"/>
      <c r="PLN2317" s="38"/>
      <c r="PLO2317" s="37"/>
      <c r="PLP2317" s="38"/>
      <c r="PLQ2317" s="37"/>
      <c r="PLR2317" s="38"/>
      <c r="PLS2317" s="37"/>
      <c r="PLT2317" s="38"/>
      <c r="PLU2317" s="37"/>
      <c r="PLV2317" s="38"/>
      <c r="PLW2317" s="37"/>
      <c r="PLX2317" s="38"/>
      <c r="PLY2317" s="37"/>
      <c r="PLZ2317" s="38"/>
      <c r="PMA2317" s="37"/>
      <c r="PMB2317" s="38"/>
      <c r="PMC2317" s="37"/>
      <c r="PMD2317" s="38"/>
      <c r="PME2317" s="37"/>
      <c r="PMF2317" s="38"/>
      <c r="PMG2317" s="37"/>
      <c r="PMH2317" s="38"/>
      <c r="PMI2317" s="37"/>
      <c r="PMJ2317" s="38"/>
      <c r="PMK2317" s="37"/>
      <c r="PML2317" s="38"/>
      <c r="PMM2317" s="37"/>
      <c r="PMN2317" s="38"/>
      <c r="PMO2317" s="37"/>
      <c r="PMP2317" s="38"/>
      <c r="PMQ2317" s="37"/>
      <c r="PMR2317" s="38"/>
      <c r="PMS2317" s="37"/>
      <c r="PMT2317" s="38"/>
      <c r="PMU2317" s="37"/>
      <c r="PMV2317" s="38"/>
      <c r="PMW2317" s="37"/>
      <c r="PMX2317" s="38"/>
      <c r="PMY2317" s="37"/>
      <c r="PMZ2317" s="38"/>
      <c r="PNA2317" s="37"/>
      <c r="PNB2317" s="38"/>
      <c r="PNC2317" s="37"/>
      <c r="PND2317" s="38"/>
      <c r="PNE2317" s="37"/>
      <c r="PNF2317" s="38"/>
      <c r="PNG2317" s="37"/>
      <c r="PNH2317" s="38"/>
      <c r="PNI2317" s="37"/>
      <c r="PNJ2317" s="38"/>
      <c r="PNK2317" s="37"/>
      <c r="PNL2317" s="38"/>
      <c r="PNM2317" s="37"/>
      <c r="PNN2317" s="38"/>
      <c r="PNO2317" s="37"/>
      <c r="PNP2317" s="38"/>
      <c r="PNQ2317" s="37"/>
      <c r="PNR2317" s="38"/>
      <c r="PNS2317" s="37"/>
      <c r="PNT2317" s="38"/>
      <c r="PNU2317" s="37"/>
      <c r="PNV2317" s="38"/>
      <c r="PNW2317" s="37"/>
      <c r="PNX2317" s="38"/>
      <c r="PNY2317" s="37"/>
      <c r="PNZ2317" s="38"/>
      <c r="POA2317" s="37"/>
      <c r="POB2317" s="38"/>
      <c r="POC2317" s="37"/>
      <c r="POD2317" s="38"/>
      <c r="POE2317" s="37"/>
      <c r="POF2317" s="38"/>
      <c r="POG2317" s="37"/>
      <c r="POH2317" s="38"/>
      <c r="POI2317" s="37"/>
      <c r="POJ2317" s="38"/>
      <c r="POK2317" s="37"/>
      <c r="POL2317" s="38"/>
      <c r="POM2317" s="37"/>
      <c r="PON2317" s="38"/>
      <c r="POO2317" s="37"/>
      <c r="POP2317" s="38"/>
      <c r="POQ2317" s="37"/>
      <c r="POR2317" s="38"/>
      <c r="POS2317" s="37"/>
      <c r="POT2317" s="38"/>
      <c r="POU2317" s="37"/>
      <c r="POV2317" s="38"/>
      <c r="POW2317" s="37"/>
      <c r="POX2317" s="38"/>
      <c r="POY2317" s="37"/>
      <c r="POZ2317" s="38"/>
      <c r="PPA2317" s="37"/>
      <c r="PPB2317" s="38"/>
      <c r="PPC2317" s="37"/>
      <c r="PPD2317" s="38"/>
      <c r="PPE2317" s="37"/>
      <c r="PPF2317" s="38"/>
      <c r="PPG2317" s="37"/>
      <c r="PPH2317" s="38"/>
      <c r="PPI2317" s="37"/>
      <c r="PPJ2317" s="38"/>
      <c r="PPK2317" s="37"/>
      <c r="PPL2317" s="38"/>
      <c r="PPM2317" s="37"/>
      <c r="PPN2317" s="38"/>
      <c r="PPO2317" s="37"/>
      <c r="PPP2317" s="38"/>
      <c r="PPQ2317" s="37"/>
      <c r="PPR2317" s="38"/>
      <c r="PPS2317" s="37"/>
      <c r="PPT2317" s="38"/>
      <c r="PPU2317" s="37"/>
      <c r="PPV2317" s="38"/>
      <c r="PPW2317" s="37"/>
      <c r="PPX2317" s="38"/>
      <c r="PPY2317" s="37"/>
      <c r="PPZ2317" s="38"/>
      <c r="PQA2317" s="37"/>
      <c r="PQB2317" s="38"/>
      <c r="PQC2317" s="37"/>
      <c r="PQD2317" s="38"/>
      <c r="PQE2317" s="37"/>
      <c r="PQF2317" s="38"/>
      <c r="PQG2317" s="37"/>
      <c r="PQH2317" s="38"/>
      <c r="PQI2317" s="37"/>
      <c r="PQJ2317" s="38"/>
      <c r="PQK2317" s="37"/>
      <c r="PQL2317" s="38"/>
      <c r="PQM2317" s="37"/>
      <c r="PQN2317" s="38"/>
      <c r="PQO2317" s="37"/>
      <c r="PQP2317" s="38"/>
      <c r="PQQ2317" s="37"/>
      <c r="PQR2317" s="38"/>
      <c r="PQS2317" s="37"/>
      <c r="PQT2317" s="38"/>
      <c r="PQU2317" s="37"/>
      <c r="PQV2317" s="38"/>
      <c r="PQW2317" s="37"/>
      <c r="PQX2317" s="38"/>
      <c r="PQY2317" s="37"/>
      <c r="PQZ2317" s="38"/>
      <c r="PRA2317" s="37"/>
      <c r="PRB2317" s="38"/>
      <c r="PRC2317" s="37"/>
      <c r="PRD2317" s="38"/>
      <c r="PRE2317" s="37"/>
      <c r="PRF2317" s="38"/>
      <c r="PRG2317" s="37"/>
      <c r="PRH2317" s="38"/>
      <c r="PRI2317" s="37"/>
      <c r="PRJ2317" s="38"/>
      <c r="PRK2317" s="37"/>
      <c r="PRL2317" s="38"/>
      <c r="PRM2317" s="37"/>
      <c r="PRN2317" s="38"/>
      <c r="PRO2317" s="37"/>
      <c r="PRP2317" s="38"/>
      <c r="PRQ2317" s="37"/>
      <c r="PRR2317" s="38"/>
      <c r="PRS2317" s="37"/>
      <c r="PRT2317" s="38"/>
      <c r="PRU2317" s="37"/>
      <c r="PRV2317" s="38"/>
      <c r="PRW2317" s="37"/>
      <c r="PRX2317" s="38"/>
      <c r="PRY2317" s="37"/>
      <c r="PRZ2317" s="38"/>
      <c r="PSA2317" s="37"/>
      <c r="PSB2317" s="38"/>
      <c r="PSC2317" s="37"/>
      <c r="PSD2317" s="38"/>
      <c r="PSE2317" s="37"/>
      <c r="PSF2317" s="38"/>
      <c r="PSG2317" s="37"/>
      <c r="PSH2317" s="38"/>
      <c r="PSI2317" s="37"/>
      <c r="PSJ2317" s="38"/>
      <c r="PSK2317" s="37"/>
      <c r="PSL2317" s="38"/>
      <c r="PSM2317" s="37"/>
      <c r="PSN2317" s="38"/>
      <c r="PSO2317" s="37"/>
      <c r="PSP2317" s="38"/>
      <c r="PSQ2317" s="37"/>
      <c r="PSR2317" s="38"/>
      <c r="PSS2317" s="37"/>
      <c r="PST2317" s="38"/>
      <c r="PSU2317" s="37"/>
      <c r="PSV2317" s="38"/>
      <c r="PSW2317" s="37"/>
      <c r="PSX2317" s="38"/>
      <c r="PSY2317" s="37"/>
      <c r="PSZ2317" s="38"/>
      <c r="PTA2317" s="37"/>
      <c r="PTB2317" s="38"/>
      <c r="PTC2317" s="37"/>
      <c r="PTD2317" s="38"/>
      <c r="PTE2317" s="37"/>
      <c r="PTF2317" s="38"/>
      <c r="PTG2317" s="37"/>
      <c r="PTH2317" s="38"/>
      <c r="PTI2317" s="37"/>
      <c r="PTJ2317" s="38"/>
      <c r="PTK2317" s="37"/>
      <c r="PTL2317" s="38"/>
      <c r="PTM2317" s="37"/>
      <c r="PTN2317" s="38"/>
      <c r="PTO2317" s="37"/>
      <c r="PTP2317" s="38"/>
      <c r="PTQ2317" s="37"/>
      <c r="PTR2317" s="38"/>
      <c r="PTS2317" s="37"/>
      <c r="PTT2317" s="38"/>
      <c r="PTU2317" s="37"/>
      <c r="PTV2317" s="38"/>
      <c r="PTW2317" s="37"/>
      <c r="PTX2317" s="38"/>
      <c r="PTY2317" s="37"/>
      <c r="PTZ2317" s="38"/>
      <c r="PUA2317" s="37"/>
      <c r="PUB2317" s="38"/>
      <c r="PUC2317" s="37"/>
      <c r="PUD2317" s="38"/>
      <c r="PUE2317" s="37"/>
      <c r="PUF2317" s="38"/>
      <c r="PUG2317" s="37"/>
      <c r="PUH2317" s="38"/>
      <c r="PUI2317" s="37"/>
      <c r="PUJ2317" s="38"/>
      <c r="PUK2317" s="37"/>
      <c r="PUL2317" s="38"/>
      <c r="PUM2317" s="37"/>
      <c r="PUN2317" s="38"/>
      <c r="PUO2317" s="37"/>
      <c r="PUP2317" s="38"/>
      <c r="PUQ2317" s="37"/>
      <c r="PUR2317" s="38"/>
      <c r="PUS2317" s="37"/>
      <c r="PUT2317" s="38"/>
      <c r="PUU2317" s="37"/>
      <c r="PUV2317" s="38"/>
      <c r="PUW2317" s="37"/>
      <c r="PUX2317" s="38"/>
      <c r="PUY2317" s="37"/>
      <c r="PUZ2317" s="38"/>
      <c r="PVA2317" s="37"/>
      <c r="PVB2317" s="38"/>
      <c r="PVC2317" s="37"/>
      <c r="PVD2317" s="38"/>
      <c r="PVE2317" s="37"/>
      <c r="PVF2317" s="38"/>
      <c r="PVG2317" s="37"/>
      <c r="PVH2317" s="38"/>
      <c r="PVI2317" s="37"/>
      <c r="PVJ2317" s="38"/>
      <c r="PVK2317" s="37"/>
      <c r="PVL2317" s="38"/>
      <c r="PVM2317" s="37"/>
      <c r="PVN2317" s="38"/>
      <c r="PVO2317" s="37"/>
      <c r="PVP2317" s="38"/>
      <c r="PVQ2317" s="37"/>
      <c r="PVR2317" s="38"/>
      <c r="PVS2317" s="37"/>
      <c r="PVT2317" s="38"/>
      <c r="PVU2317" s="37"/>
      <c r="PVV2317" s="38"/>
      <c r="PVW2317" s="37"/>
      <c r="PVX2317" s="38"/>
      <c r="PVY2317" s="37"/>
      <c r="PVZ2317" s="38"/>
      <c r="PWA2317" s="37"/>
      <c r="PWB2317" s="38"/>
      <c r="PWC2317" s="37"/>
      <c r="PWD2317" s="38"/>
      <c r="PWE2317" s="37"/>
      <c r="PWF2317" s="38"/>
      <c r="PWG2317" s="37"/>
      <c r="PWH2317" s="38"/>
      <c r="PWI2317" s="37"/>
      <c r="PWJ2317" s="38"/>
      <c r="PWK2317" s="37"/>
      <c r="PWL2317" s="38"/>
      <c r="PWM2317" s="37"/>
      <c r="PWN2317" s="38"/>
      <c r="PWO2317" s="37"/>
      <c r="PWP2317" s="38"/>
      <c r="PWQ2317" s="37"/>
      <c r="PWR2317" s="38"/>
      <c r="PWS2317" s="37"/>
      <c r="PWT2317" s="38"/>
      <c r="PWU2317" s="37"/>
      <c r="PWV2317" s="38"/>
      <c r="PWW2317" s="37"/>
      <c r="PWX2317" s="38"/>
      <c r="PWY2317" s="37"/>
      <c r="PWZ2317" s="38"/>
      <c r="PXA2317" s="37"/>
      <c r="PXB2317" s="38"/>
      <c r="PXC2317" s="37"/>
      <c r="PXD2317" s="38"/>
      <c r="PXE2317" s="37"/>
      <c r="PXF2317" s="38"/>
      <c r="PXG2317" s="37"/>
      <c r="PXH2317" s="38"/>
      <c r="PXI2317" s="37"/>
      <c r="PXJ2317" s="38"/>
      <c r="PXK2317" s="37"/>
      <c r="PXL2317" s="38"/>
      <c r="PXM2317" s="37"/>
      <c r="PXN2317" s="38"/>
      <c r="PXO2317" s="37"/>
      <c r="PXP2317" s="38"/>
      <c r="PXQ2317" s="37"/>
      <c r="PXR2317" s="38"/>
      <c r="PXS2317" s="37"/>
      <c r="PXT2317" s="38"/>
      <c r="PXU2317" s="37"/>
      <c r="PXV2317" s="38"/>
      <c r="PXW2317" s="37"/>
      <c r="PXX2317" s="38"/>
      <c r="PXY2317" s="37"/>
      <c r="PXZ2317" s="38"/>
      <c r="PYA2317" s="37"/>
      <c r="PYB2317" s="38"/>
      <c r="PYC2317" s="37"/>
      <c r="PYD2317" s="38"/>
      <c r="PYE2317" s="37"/>
      <c r="PYF2317" s="38"/>
      <c r="PYG2317" s="37"/>
      <c r="PYH2317" s="38"/>
      <c r="PYI2317" s="37"/>
      <c r="PYJ2317" s="38"/>
      <c r="PYK2317" s="37"/>
      <c r="PYL2317" s="38"/>
      <c r="PYM2317" s="37"/>
      <c r="PYN2317" s="38"/>
      <c r="PYO2317" s="37"/>
      <c r="PYP2317" s="38"/>
      <c r="PYQ2317" s="37"/>
      <c r="PYR2317" s="38"/>
      <c r="PYS2317" s="37"/>
      <c r="PYT2317" s="38"/>
      <c r="PYU2317" s="37"/>
      <c r="PYV2317" s="38"/>
      <c r="PYW2317" s="37"/>
      <c r="PYX2317" s="38"/>
      <c r="PYY2317" s="37"/>
      <c r="PYZ2317" s="38"/>
      <c r="PZA2317" s="37"/>
      <c r="PZB2317" s="38"/>
      <c r="PZC2317" s="37"/>
      <c r="PZD2317" s="38"/>
      <c r="PZE2317" s="37"/>
      <c r="PZF2317" s="38"/>
      <c r="PZG2317" s="37"/>
      <c r="PZH2317" s="38"/>
      <c r="PZI2317" s="37"/>
      <c r="PZJ2317" s="38"/>
      <c r="PZK2317" s="37"/>
      <c r="PZL2317" s="38"/>
      <c r="PZM2317" s="37"/>
      <c r="PZN2317" s="38"/>
      <c r="PZO2317" s="37"/>
      <c r="PZP2317" s="38"/>
      <c r="PZQ2317" s="37"/>
      <c r="PZR2317" s="38"/>
      <c r="PZS2317" s="37"/>
      <c r="PZT2317" s="38"/>
      <c r="PZU2317" s="37"/>
      <c r="PZV2317" s="38"/>
      <c r="PZW2317" s="37"/>
      <c r="PZX2317" s="38"/>
      <c r="PZY2317" s="37"/>
      <c r="PZZ2317" s="38"/>
      <c r="QAA2317" s="37"/>
      <c r="QAB2317" s="38"/>
      <c r="QAC2317" s="37"/>
      <c r="QAD2317" s="38"/>
      <c r="QAE2317" s="37"/>
      <c r="QAF2317" s="38"/>
      <c r="QAG2317" s="37"/>
      <c r="QAH2317" s="38"/>
      <c r="QAI2317" s="37"/>
      <c r="QAJ2317" s="38"/>
      <c r="QAK2317" s="37"/>
      <c r="QAL2317" s="38"/>
      <c r="QAM2317" s="37"/>
      <c r="QAN2317" s="38"/>
      <c r="QAO2317" s="37"/>
      <c r="QAP2317" s="38"/>
      <c r="QAQ2317" s="37"/>
      <c r="QAR2317" s="38"/>
      <c r="QAS2317" s="37"/>
      <c r="QAT2317" s="38"/>
      <c r="QAU2317" s="37"/>
      <c r="QAV2317" s="38"/>
      <c r="QAW2317" s="37"/>
      <c r="QAX2317" s="38"/>
      <c r="QAY2317" s="37"/>
      <c r="QAZ2317" s="38"/>
      <c r="QBA2317" s="37"/>
      <c r="QBB2317" s="38"/>
      <c r="QBC2317" s="37"/>
      <c r="QBD2317" s="38"/>
      <c r="QBE2317" s="37"/>
      <c r="QBF2317" s="38"/>
      <c r="QBG2317" s="37"/>
      <c r="QBH2317" s="38"/>
      <c r="QBI2317" s="37"/>
      <c r="QBJ2317" s="38"/>
      <c r="QBK2317" s="37"/>
      <c r="QBL2317" s="38"/>
      <c r="QBM2317" s="37"/>
      <c r="QBN2317" s="38"/>
      <c r="QBO2317" s="37"/>
      <c r="QBP2317" s="38"/>
      <c r="QBQ2317" s="37"/>
      <c r="QBR2317" s="38"/>
      <c r="QBS2317" s="37"/>
      <c r="QBT2317" s="38"/>
      <c r="QBU2317" s="37"/>
      <c r="QBV2317" s="38"/>
      <c r="QBW2317" s="37"/>
      <c r="QBX2317" s="38"/>
      <c r="QBY2317" s="37"/>
      <c r="QBZ2317" s="38"/>
      <c r="QCA2317" s="37"/>
      <c r="QCB2317" s="38"/>
      <c r="QCC2317" s="37"/>
      <c r="QCD2317" s="38"/>
      <c r="QCE2317" s="37"/>
      <c r="QCF2317" s="38"/>
      <c r="QCG2317" s="37"/>
      <c r="QCH2317" s="38"/>
      <c r="QCI2317" s="37"/>
      <c r="QCJ2317" s="38"/>
      <c r="QCK2317" s="37"/>
      <c r="QCL2317" s="38"/>
      <c r="QCM2317" s="37"/>
      <c r="QCN2317" s="38"/>
      <c r="QCO2317" s="37"/>
      <c r="QCP2317" s="38"/>
      <c r="QCQ2317" s="37"/>
      <c r="QCR2317" s="38"/>
      <c r="QCS2317" s="37"/>
      <c r="QCT2317" s="38"/>
      <c r="QCU2317" s="37"/>
      <c r="QCV2317" s="38"/>
      <c r="QCW2317" s="37"/>
      <c r="QCX2317" s="38"/>
      <c r="QCY2317" s="37"/>
      <c r="QCZ2317" s="38"/>
      <c r="QDA2317" s="37"/>
      <c r="QDB2317" s="38"/>
      <c r="QDC2317" s="37"/>
      <c r="QDD2317" s="38"/>
      <c r="QDE2317" s="37"/>
      <c r="QDF2317" s="38"/>
      <c r="QDG2317" s="37"/>
      <c r="QDH2317" s="38"/>
      <c r="QDI2317" s="37"/>
      <c r="QDJ2317" s="38"/>
      <c r="QDK2317" s="37"/>
      <c r="QDL2317" s="38"/>
      <c r="QDM2317" s="37"/>
      <c r="QDN2317" s="38"/>
      <c r="QDO2317" s="37"/>
      <c r="QDP2317" s="38"/>
      <c r="QDQ2317" s="37"/>
      <c r="QDR2317" s="38"/>
      <c r="QDS2317" s="37"/>
      <c r="QDT2317" s="38"/>
      <c r="QDU2317" s="37"/>
      <c r="QDV2317" s="38"/>
      <c r="QDW2317" s="37"/>
      <c r="QDX2317" s="38"/>
      <c r="QDY2317" s="37"/>
      <c r="QDZ2317" s="38"/>
      <c r="QEA2317" s="37"/>
      <c r="QEB2317" s="38"/>
      <c r="QEC2317" s="37"/>
      <c r="QED2317" s="38"/>
      <c r="QEE2317" s="37"/>
      <c r="QEF2317" s="38"/>
      <c r="QEG2317" s="37"/>
      <c r="QEH2317" s="38"/>
      <c r="QEI2317" s="37"/>
      <c r="QEJ2317" s="38"/>
      <c r="QEK2317" s="37"/>
      <c r="QEL2317" s="38"/>
      <c r="QEM2317" s="37"/>
      <c r="QEN2317" s="38"/>
      <c r="QEO2317" s="37"/>
      <c r="QEP2317" s="38"/>
      <c r="QEQ2317" s="37"/>
      <c r="QER2317" s="38"/>
      <c r="QES2317" s="37"/>
      <c r="QET2317" s="38"/>
      <c r="QEU2317" s="37"/>
      <c r="QEV2317" s="38"/>
      <c r="QEW2317" s="37"/>
      <c r="QEX2317" s="38"/>
      <c r="QEY2317" s="37"/>
      <c r="QEZ2317" s="38"/>
      <c r="QFA2317" s="37"/>
      <c r="QFB2317" s="38"/>
      <c r="QFC2317" s="37"/>
      <c r="QFD2317" s="38"/>
      <c r="QFE2317" s="37"/>
      <c r="QFF2317" s="38"/>
      <c r="QFG2317" s="37"/>
      <c r="QFH2317" s="38"/>
      <c r="QFI2317" s="37"/>
      <c r="QFJ2317" s="38"/>
      <c r="QFK2317" s="37"/>
      <c r="QFL2317" s="38"/>
      <c r="QFM2317" s="37"/>
      <c r="QFN2317" s="38"/>
      <c r="QFO2317" s="37"/>
      <c r="QFP2317" s="38"/>
      <c r="QFQ2317" s="37"/>
      <c r="QFR2317" s="38"/>
      <c r="QFS2317" s="37"/>
      <c r="QFT2317" s="38"/>
      <c r="QFU2317" s="37"/>
      <c r="QFV2317" s="38"/>
      <c r="QFW2317" s="37"/>
      <c r="QFX2317" s="38"/>
      <c r="QFY2317" s="37"/>
      <c r="QFZ2317" s="38"/>
      <c r="QGA2317" s="37"/>
      <c r="QGB2317" s="38"/>
      <c r="QGC2317" s="37"/>
      <c r="QGD2317" s="38"/>
      <c r="QGE2317" s="37"/>
      <c r="QGF2317" s="38"/>
      <c r="QGG2317" s="37"/>
      <c r="QGH2317" s="38"/>
      <c r="QGI2317" s="37"/>
      <c r="QGJ2317" s="38"/>
      <c r="QGK2317" s="37"/>
      <c r="QGL2317" s="38"/>
      <c r="QGM2317" s="37"/>
      <c r="QGN2317" s="38"/>
      <c r="QGO2317" s="37"/>
      <c r="QGP2317" s="38"/>
      <c r="QGQ2317" s="37"/>
      <c r="QGR2317" s="38"/>
      <c r="QGS2317" s="37"/>
      <c r="QGT2317" s="38"/>
      <c r="QGU2317" s="37"/>
      <c r="QGV2317" s="38"/>
      <c r="QGW2317" s="37"/>
      <c r="QGX2317" s="38"/>
      <c r="QGY2317" s="37"/>
      <c r="QGZ2317" s="38"/>
      <c r="QHA2317" s="37"/>
      <c r="QHB2317" s="38"/>
      <c r="QHC2317" s="37"/>
      <c r="QHD2317" s="38"/>
      <c r="QHE2317" s="37"/>
      <c r="QHF2317" s="38"/>
      <c r="QHG2317" s="37"/>
      <c r="QHH2317" s="38"/>
      <c r="QHI2317" s="37"/>
      <c r="QHJ2317" s="38"/>
      <c r="QHK2317" s="37"/>
      <c r="QHL2317" s="38"/>
      <c r="QHM2317" s="37"/>
      <c r="QHN2317" s="38"/>
      <c r="QHO2317" s="37"/>
      <c r="QHP2317" s="38"/>
      <c r="QHQ2317" s="37"/>
      <c r="QHR2317" s="38"/>
      <c r="QHS2317" s="37"/>
      <c r="QHT2317" s="38"/>
      <c r="QHU2317" s="37"/>
      <c r="QHV2317" s="38"/>
      <c r="QHW2317" s="37"/>
      <c r="QHX2317" s="38"/>
      <c r="QHY2317" s="37"/>
      <c r="QHZ2317" s="38"/>
      <c r="QIA2317" s="37"/>
      <c r="QIB2317" s="38"/>
      <c r="QIC2317" s="37"/>
      <c r="QID2317" s="38"/>
      <c r="QIE2317" s="37"/>
      <c r="QIF2317" s="38"/>
      <c r="QIG2317" s="37"/>
      <c r="QIH2317" s="38"/>
      <c r="QII2317" s="37"/>
      <c r="QIJ2317" s="38"/>
      <c r="QIK2317" s="37"/>
      <c r="QIL2317" s="38"/>
      <c r="QIM2317" s="37"/>
      <c r="QIN2317" s="38"/>
      <c r="QIO2317" s="37"/>
      <c r="QIP2317" s="38"/>
      <c r="QIQ2317" s="37"/>
      <c r="QIR2317" s="38"/>
      <c r="QIS2317" s="37"/>
      <c r="QIT2317" s="38"/>
      <c r="QIU2317" s="37"/>
      <c r="QIV2317" s="38"/>
      <c r="QIW2317" s="37"/>
      <c r="QIX2317" s="38"/>
      <c r="QIY2317" s="37"/>
      <c r="QIZ2317" s="38"/>
      <c r="QJA2317" s="37"/>
      <c r="QJB2317" s="38"/>
      <c r="QJC2317" s="37"/>
      <c r="QJD2317" s="38"/>
      <c r="QJE2317" s="37"/>
      <c r="QJF2317" s="38"/>
      <c r="QJG2317" s="37"/>
      <c r="QJH2317" s="38"/>
      <c r="QJI2317" s="37"/>
      <c r="QJJ2317" s="38"/>
      <c r="QJK2317" s="37"/>
      <c r="QJL2317" s="38"/>
      <c r="QJM2317" s="37"/>
      <c r="QJN2317" s="38"/>
      <c r="QJO2317" s="37"/>
      <c r="QJP2317" s="38"/>
      <c r="QJQ2317" s="37"/>
      <c r="QJR2317" s="38"/>
      <c r="QJS2317" s="37"/>
      <c r="QJT2317" s="38"/>
      <c r="QJU2317" s="37"/>
      <c r="QJV2317" s="38"/>
      <c r="QJW2317" s="37"/>
      <c r="QJX2317" s="38"/>
      <c r="QJY2317" s="37"/>
      <c r="QJZ2317" s="38"/>
      <c r="QKA2317" s="37"/>
      <c r="QKB2317" s="38"/>
      <c r="QKC2317" s="37"/>
      <c r="QKD2317" s="38"/>
      <c r="QKE2317" s="37"/>
      <c r="QKF2317" s="38"/>
      <c r="QKG2317" s="37"/>
      <c r="QKH2317" s="38"/>
      <c r="QKI2317" s="37"/>
      <c r="QKJ2317" s="38"/>
      <c r="QKK2317" s="37"/>
      <c r="QKL2317" s="38"/>
      <c r="QKM2317" s="37"/>
      <c r="QKN2317" s="38"/>
      <c r="QKO2317" s="37"/>
      <c r="QKP2317" s="38"/>
      <c r="QKQ2317" s="37"/>
      <c r="QKR2317" s="38"/>
      <c r="QKS2317" s="37"/>
      <c r="QKT2317" s="38"/>
      <c r="QKU2317" s="37"/>
      <c r="QKV2317" s="38"/>
      <c r="QKW2317" s="37"/>
      <c r="QKX2317" s="38"/>
      <c r="QKY2317" s="37"/>
      <c r="QKZ2317" s="38"/>
      <c r="QLA2317" s="37"/>
      <c r="QLB2317" s="38"/>
      <c r="QLC2317" s="37"/>
      <c r="QLD2317" s="38"/>
      <c r="QLE2317" s="37"/>
      <c r="QLF2317" s="38"/>
      <c r="QLG2317" s="37"/>
      <c r="QLH2317" s="38"/>
      <c r="QLI2317" s="37"/>
      <c r="QLJ2317" s="38"/>
      <c r="QLK2317" s="37"/>
      <c r="QLL2317" s="38"/>
      <c r="QLM2317" s="37"/>
      <c r="QLN2317" s="38"/>
      <c r="QLO2317" s="37"/>
      <c r="QLP2317" s="38"/>
      <c r="QLQ2317" s="37"/>
      <c r="QLR2317" s="38"/>
      <c r="QLS2317" s="37"/>
      <c r="QLT2317" s="38"/>
      <c r="QLU2317" s="37"/>
      <c r="QLV2317" s="38"/>
      <c r="QLW2317" s="37"/>
      <c r="QLX2317" s="38"/>
      <c r="QLY2317" s="37"/>
      <c r="QLZ2317" s="38"/>
      <c r="QMA2317" s="37"/>
      <c r="QMB2317" s="38"/>
      <c r="QMC2317" s="37"/>
      <c r="QMD2317" s="38"/>
      <c r="QME2317" s="37"/>
      <c r="QMF2317" s="38"/>
      <c r="QMG2317" s="37"/>
      <c r="QMH2317" s="38"/>
      <c r="QMI2317" s="37"/>
      <c r="QMJ2317" s="38"/>
      <c r="QMK2317" s="37"/>
      <c r="QML2317" s="38"/>
      <c r="QMM2317" s="37"/>
      <c r="QMN2317" s="38"/>
      <c r="QMO2317" s="37"/>
      <c r="QMP2317" s="38"/>
      <c r="QMQ2317" s="37"/>
      <c r="QMR2317" s="38"/>
      <c r="QMS2317" s="37"/>
      <c r="QMT2317" s="38"/>
      <c r="QMU2317" s="37"/>
      <c r="QMV2317" s="38"/>
      <c r="QMW2317" s="37"/>
      <c r="QMX2317" s="38"/>
      <c r="QMY2317" s="37"/>
      <c r="QMZ2317" s="38"/>
      <c r="QNA2317" s="37"/>
      <c r="QNB2317" s="38"/>
      <c r="QNC2317" s="37"/>
      <c r="QND2317" s="38"/>
      <c r="QNE2317" s="37"/>
      <c r="QNF2317" s="38"/>
      <c r="QNG2317" s="37"/>
      <c r="QNH2317" s="38"/>
      <c r="QNI2317" s="37"/>
      <c r="QNJ2317" s="38"/>
      <c r="QNK2317" s="37"/>
      <c r="QNL2317" s="38"/>
      <c r="QNM2317" s="37"/>
      <c r="QNN2317" s="38"/>
      <c r="QNO2317" s="37"/>
      <c r="QNP2317" s="38"/>
      <c r="QNQ2317" s="37"/>
      <c r="QNR2317" s="38"/>
      <c r="QNS2317" s="37"/>
      <c r="QNT2317" s="38"/>
      <c r="QNU2317" s="37"/>
      <c r="QNV2317" s="38"/>
      <c r="QNW2317" s="37"/>
      <c r="QNX2317" s="38"/>
      <c r="QNY2317" s="37"/>
      <c r="QNZ2317" s="38"/>
      <c r="QOA2317" s="37"/>
      <c r="QOB2317" s="38"/>
      <c r="QOC2317" s="37"/>
      <c r="QOD2317" s="38"/>
      <c r="QOE2317" s="37"/>
      <c r="QOF2317" s="38"/>
      <c r="QOG2317" s="37"/>
      <c r="QOH2317" s="38"/>
      <c r="QOI2317" s="37"/>
      <c r="QOJ2317" s="38"/>
      <c r="QOK2317" s="37"/>
      <c r="QOL2317" s="38"/>
      <c r="QOM2317" s="37"/>
      <c r="QON2317" s="38"/>
      <c r="QOO2317" s="37"/>
      <c r="QOP2317" s="38"/>
      <c r="QOQ2317" s="37"/>
      <c r="QOR2317" s="38"/>
      <c r="QOS2317" s="37"/>
      <c r="QOT2317" s="38"/>
      <c r="QOU2317" s="37"/>
      <c r="QOV2317" s="38"/>
      <c r="QOW2317" s="37"/>
      <c r="QOX2317" s="38"/>
      <c r="QOY2317" s="37"/>
      <c r="QOZ2317" s="38"/>
      <c r="QPA2317" s="37"/>
      <c r="QPB2317" s="38"/>
      <c r="QPC2317" s="37"/>
      <c r="QPD2317" s="38"/>
      <c r="QPE2317" s="37"/>
      <c r="QPF2317" s="38"/>
      <c r="QPG2317" s="37"/>
      <c r="QPH2317" s="38"/>
      <c r="QPI2317" s="37"/>
      <c r="QPJ2317" s="38"/>
      <c r="QPK2317" s="37"/>
      <c r="QPL2317" s="38"/>
      <c r="QPM2317" s="37"/>
      <c r="QPN2317" s="38"/>
      <c r="QPO2317" s="37"/>
      <c r="QPP2317" s="38"/>
      <c r="QPQ2317" s="37"/>
      <c r="QPR2317" s="38"/>
      <c r="QPS2317" s="37"/>
      <c r="QPT2317" s="38"/>
      <c r="QPU2317" s="37"/>
      <c r="QPV2317" s="38"/>
      <c r="QPW2317" s="37"/>
      <c r="QPX2317" s="38"/>
      <c r="QPY2317" s="37"/>
      <c r="QPZ2317" s="38"/>
      <c r="QQA2317" s="37"/>
      <c r="QQB2317" s="38"/>
      <c r="QQC2317" s="37"/>
      <c r="QQD2317" s="38"/>
      <c r="QQE2317" s="37"/>
      <c r="QQF2317" s="38"/>
      <c r="QQG2317" s="37"/>
      <c r="QQH2317" s="38"/>
      <c r="QQI2317" s="37"/>
      <c r="QQJ2317" s="38"/>
      <c r="QQK2317" s="37"/>
      <c r="QQL2317" s="38"/>
      <c r="QQM2317" s="37"/>
      <c r="QQN2317" s="38"/>
      <c r="QQO2317" s="37"/>
      <c r="QQP2317" s="38"/>
      <c r="QQQ2317" s="37"/>
      <c r="QQR2317" s="38"/>
      <c r="QQS2317" s="37"/>
      <c r="QQT2317" s="38"/>
      <c r="QQU2317" s="37"/>
      <c r="QQV2317" s="38"/>
      <c r="QQW2317" s="37"/>
      <c r="QQX2317" s="38"/>
      <c r="QQY2317" s="37"/>
      <c r="QQZ2317" s="38"/>
      <c r="QRA2317" s="37"/>
      <c r="QRB2317" s="38"/>
      <c r="QRC2317" s="37"/>
      <c r="QRD2317" s="38"/>
      <c r="QRE2317" s="37"/>
      <c r="QRF2317" s="38"/>
      <c r="QRG2317" s="37"/>
      <c r="QRH2317" s="38"/>
      <c r="QRI2317" s="37"/>
      <c r="QRJ2317" s="38"/>
      <c r="QRK2317" s="37"/>
      <c r="QRL2317" s="38"/>
      <c r="QRM2317" s="37"/>
      <c r="QRN2317" s="38"/>
      <c r="QRO2317" s="37"/>
      <c r="QRP2317" s="38"/>
      <c r="QRQ2317" s="37"/>
      <c r="QRR2317" s="38"/>
      <c r="QRS2317" s="37"/>
      <c r="QRT2317" s="38"/>
      <c r="QRU2317" s="37"/>
      <c r="QRV2317" s="38"/>
      <c r="QRW2317" s="37"/>
      <c r="QRX2317" s="38"/>
      <c r="QRY2317" s="37"/>
      <c r="QRZ2317" s="38"/>
      <c r="QSA2317" s="37"/>
      <c r="QSB2317" s="38"/>
      <c r="QSC2317" s="37"/>
      <c r="QSD2317" s="38"/>
      <c r="QSE2317" s="37"/>
      <c r="QSF2317" s="38"/>
      <c r="QSG2317" s="37"/>
      <c r="QSH2317" s="38"/>
      <c r="QSI2317" s="37"/>
      <c r="QSJ2317" s="38"/>
      <c r="QSK2317" s="37"/>
      <c r="QSL2317" s="38"/>
      <c r="QSM2317" s="37"/>
      <c r="QSN2317" s="38"/>
      <c r="QSO2317" s="37"/>
      <c r="QSP2317" s="38"/>
      <c r="QSQ2317" s="37"/>
      <c r="QSR2317" s="38"/>
      <c r="QSS2317" s="37"/>
      <c r="QST2317" s="38"/>
      <c r="QSU2317" s="37"/>
      <c r="QSV2317" s="38"/>
      <c r="QSW2317" s="37"/>
      <c r="QSX2317" s="38"/>
      <c r="QSY2317" s="37"/>
      <c r="QSZ2317" s="38"/>
      <c r="QTA2317" s="37"/>
      <c r="QTB2317" s="38"/>
      <c r="QTC2317" s="37"/>
      <c r="QTD2317" s="38"/>
      <c r="QTE2317" s="37"/>
      <c r="QTF2317" s="38"/>
      <c r="QTG2317" s="37"/>
      <c r="QTH2317" s="38"/>
      <c r="QTI2317" s="37"/>
      <c r="QTJ2317" s="38"/>
      <c r="QTK2317" s="37"/>
      <c r="QTL2317" s="38"/>
      <c r="QTM2317" s="37"/>
      <c r="QTN2317" s="38"/>
      <c r="QTO2317" s="37"/>
      <c r="QTP2317" s="38"/>
      <c r="QTQ2317" s="37"/>
      <c r="QTR2317" s="38"/>
      <c r="QTS2317" s="37"/>
      <c r="QTT2317" s="38"/>
      <c r="QTU2317" s="37"/>
      <c r="QTV2317" s="38"/>
      <c r="QTW2317" s="37"/>
      <c r="QTX2317" s="38"/>
      <c r="QTY2317" s="37"/>
      <c r="QTZ2317" s="38"/>
      <c r="QUA2317" s="37"/>
      <c r="QUB2317" s="38"/>
      <c r="QUC2317" s="37"/>
      <c r="QUD2317" s="38"/>
      <c r="QUE2317" s="37"/>
      <c r="QUF2317" s="38"/>
      <c r="QUG2317" s="37"/>
      <c r="QUH2317" s="38"/>
      <c r="QUI2317" s="37"/>
      <c r="QUJ2317" s="38"/>
      <c r="QUK2317" s="37"/>
      <c r="QUL2317" s="38"/>
      <c r="QUM2317" s="37"/>
      <c r="QUN2317" s="38"/>
      <c r="QUO2317" s="37"/>
      <c r="QUP2317" s="38"/>
      <c r="QUQ2317" s="37"/>
      <c r="QUR2317" s="38"/>
      <c r="QUS2317" s="37"/>
      <c r="QUT2317" s="38"/>
      <c r="QUU2317" s="37"/>
      <c r="QUV2317" s="38"/>
      <c r="QUW2317" s="37"/>
      <c r="QUX2317" s="38"/>
      <c r="QUY2317" s="37"/>
      <c r="QUZ2317" s="38"/>
      <c r="QVA2317" s="37"/>
      <c r="QVB2317" s="38"/>
      <c r="QVC2317" s="37"/>
      <c r="QVD2317" s="38"/>
      <c r="QVE2317" s="37"/>
      <c r="QVF2317" s="38"/>
      <c r="QVG2317" s="37"/>
      <c r="QVH2317" s="38"/>
      <c r="QVI2317" s="37"/>
      <c r="QVJ2317" s="38"/>
      <c r="QVK2317" s="37"/>
      <c r="QVL2317" s="38"/>
      <c r="QVM2317" s="37"/>
      <c r="QVN2317" s="38"/>
      <c r="QVO2317" s="37"/>
      <c r="QVP2317" s="38"/>
      <c r="QVQ2317" s="37"/>
      <c r="QVR2317" s="38"/>
      <c r="QVS2317" s="37"/>
      <c r="QVT2317" s="38"/>
      <c r="QVU2317" s="37"/>
      <c r="QVV2317" s="38"/>
      <c r="QVW2317" s="37"/>
      <c r="QVX2317" s="38"/>
      <c r="QVY2317" s="37"/>
      <c r="QVZ2317" s="38"/>
      <c r="QWA2317" s="37"/>
      <c r="QWB2317" s="38"/>
      <c r="QWC2317" s="37"/>
      <c r="QWD2317" s="38"/>
      <c r="QWE2317" s="37"/>
      <c r="QWF2317" s="38"/>
      <c r="QWG2317" s="37"/>
      <c r="QWH2317" s="38"/>
      <c r="QWI2317" s="37"/>
      <c r="QWJ2317" s="38"/>
      <c r="QWK2317" s="37"/>
      <c r="QWL2317" s="38"/>
      <c r="QWM2317" s="37"/>
      <c r="QWN2317" s="38"/>
      <c r="QWO2317" s="37"/>
      <c r="QWP2317" s="38"/>
      <c r="QWQ2317" s="37"/>
      <c r="QWR2317" s="38"/>
      <c r="QWS2317" s="37"/>
      <c r="QWT2317" s="38"/>
      <c r="QWU2317" s="37"/>
      <c r="QWV2317" s="38"/>
      <c r="QWW2317" s="37"/>
      <c r="QWX2317" s="38"/>
      <c r="QWY2317" s="37"/>
      <c r="QWZ2317" s="38"/>
      <c r="QXA2317" s="37"/>
      <c r="QXB2317" s="38"/>
      <c r="QXC2317" s="37"/>
      <c r="QXD2317" s="38"/>
      <c r="QXE2317" s="37"/>
      <c r="QXF2317" s="38"/>
      <c r="QXG2317" s="37"/>
      <c r="QXH2317" s="38"/>
      <c r="QXI2317" s="37"/>
      <c r="QXJ2317" s="38"/>
      <c r="QXK2317" s="37"/>
      <c r="QXL2317" s="38"/>
      <c r="QXM2317" s="37"/>
      <c r="QXN2317" s="38"/>
      <c r="QXO2317" s="37"/>
      <c r="QXP2317" s="38"/>
      <c r="QXQ2317" s="37"/>
      <c r="QXR2317" s="38"/>
      <c r="QXS2317" s="37"/>
      <c r="QXT2317" s="38"/>
      <c r="QXU2317" s="37"/>
      <c r="QXV2317" s="38"/>
      <c r="QXW2317" s="37"/>
      <c r="QXX2317" s="38"/>
      <c r="QXY2317" s="37"/>
      <c r="QXZ2317" s="38"/>
      <c r="QYA2317" s="37"/>
      <c r="QYB2317" s="38"/>
      <c r="QYC2317" s="37"/>
      <c r="QYD2317" s="38"/>
      <c r="QYE2317" s="37"/>
      <c r="QYF2317" s="38"/>
      <c r="QYG2317" s="37"/>
      <c r="QYH2317" s="38"/>
      <c r="QYI2317" s="37"/>
      <c r="QYJ2317" s="38"/>
      <c r="QYK2317" s="37"/>
      <c r="QYL2317" s="38"/>
      <c r="QYM2317" s="37"/>
      <c r="QYN2317" s="38"/>
      <c r="QYO2317" s="37"/>
      <c r="QYP2317" s="38"/>
      <c r="QYQ2317" s="37"/>
      <c r="QYR2317" s="38"/>
      <c r="QYS2317" s="37"/>
      <c r="QYT2317" s="38"/>
      <c r="QYU2317" s="37"/>
      <c r="QYV2317" s="38"/>
      <c r="QYW2317" s="37"/>
      <c r="QYX2317" s="38"/>
      <c r="QYY2317" s="37"/>
      <c r="QYZ2317" s="38"/>
      <c r="QZA2317" s="37"/>
      <c r="QZB2317" s="38"/>
      <c r="QZC2317" s="37"/>
      <c r="QZD2317" s="38"/>
      <c r="QZE2317" s="37"/>
      <c r="QZF2317" s="38"/>
      <c r="QZG2317" s="37"/>
      <c r="QZH2317" s="38"/>
      <c r="QZI2317" s="37"/>
      <c r="QZJ2317" s="38"/>
      <c r="QZK2317" s="37"/>
      <c r="QZL2317" s="38"/>
      <c r="QZM2317" s="37"/>
      <c r="QZN2317" s="38"/>
      <c r="QZO2317" s="37"/>
      <c r="QZP2317" s="38"/>
      <c r="QZQ2317" s="37"/>
      <c r="QZR2317" s="38"/>
      <c r="QZS2317" s="37"/>
      <c r="QZT2317" s="38"/>
      <c r="QZU2317" s="37"/>
      <c r="QZV2317" s="38"/>
      <c r="QZW2317" s="37"/>
      <c r="QZX2317" s="38"/>
      <c r="QZY2317" s="37"/>
      <c r="QZZ2317" s="38"/>
      <c r="RAA2317" s="37"/>
      <c r="RAB2317" s="38"/>
      <c r="RAC2317" s="37"/>
      <c r="RAD2317" s="38"/>
      <c r="RAE2317" s="37"/>
      <c r="RAF2317" s="38"/>
      <c r="RAG2317" s="37"/>
      <c r="RAH2317" s="38"/>
      <c r="RAI2317" s="37"/>
      <c r="RAJ2317" s="38"/>
      <c r="RAK2317" s="37"/>
      <c r="RAL2317" s="38"/>
      <c r="RAM2317" s="37"/>
      <c r="RAN2317" s="38"/>
      <c r="RAO2317" s="37"/>
      <c r="RAP2317" s="38"/>
      <c r="RAQ2317" s="37"/>
      <c r="RAR2317" s="38"/>
      <c r="RAS2317" s="37"/>
      <c r="RAT2317" s="38"/>
      <c r="RAU2317" s="37"/>
      <c r="RAV2317" s="38"/>
      <c r="RAW2317" s="37"/>
      <c r="RAX2317" s="38"/>
      <c r="RAY2317" s="37"/>
      <c r="RAZ2317" s="38"/>
      <c r="RBA2317" s="37"/>
      <c r="RBB2317" s="38"/>
      <c r="RBC2317" s="37"/>
      <c r="RBD2317" s="38"/>
      <c r="RBE2317" s="37"/>
      <c r="RBF2317" s="38"/>
      <c r="RBG2317" s="37"/>
      <c r="RBH2317" s="38"/>
      <c r="RBI2317" s="37"/>
      <c r="RBJ2317" s="38"/>
      <c r="RBK2317" s="37"/>
      <c r="RBL2317" s="38"/>
      <c r="RBM2317" s="37"/>
      <c r="RBN2317" s="38"/>
      <c r="RBO2317" s="37"/>
      <c r="RBP2317" s="38"/>
      <c r="RBQ2317" s="37"/>
      <c r="RBR2317" s="38"/>
      <c r="RBS2317" s="37"/>
      <c r="RBT2317" s="38"/>
      <c r="RBU2317" s="37"/>
      <c r="RBV2317" s="38"/>
      <c r="RBW2317" s="37"/>
      <c r="RBX2317" s="38"/>
      <c r="RBY2317" s="37"/>
      <c r="RBZ2317" s="38"/>
      <c r="RCA2317" s="37"/>
      <c r="RCB2317" s="38"/>
      <c r="RCC2317" s="37"/>
      <c r="RCD2317" s="38"/>
      <c r="RCE2317" s="37"/>
      <c r="RCF2317" s="38"/>
      <c r="RCG2317" s="37"/>
      <c r="RCH2317" s="38"/>
      <c r="RCI2317" s="37"/>
      <c r="RCJ2317" s="38"/>
      <c r="RCK2317" s="37"/>
      <c r="RCL2317" s="38"/>
      <c r="RCM2317" s="37"/>
      <c r="RCN2317" s="38"/>
      <c r="RCO2317" s="37"/>
      <c r="RCP2317" s="38"/>
      <c r="RCQ2317" s="37"/>
      <c r="RCR2317" s="38"/>
      <c r="RCS2317" s="37"/>
      <c r="RCT2317" s="38"/>
      <c r="RCU2317" s="37"/>
      <c r="RCV2317" s="38"/>
      <c r="RCW2317" s="37"/>
      <c r="RCX2317" s="38"/>
      <c r="RCY2317" s="37"/>
      <c r="RCZ2317" s="38"/>
      <c r="RDA2317" s="37"/>
      <c r="RDB2317" s="38"/>
      <c r="RDC2317" s="37"/>
      <c r="RDD2317" s="38"/>
      <c r="RDE2317" s="37"/>
      <c r="RDF2317" s="38"/>
      <c r="RDG2317" s="37"/>
      <c r="RDH2317" s="38"/>
      <c r="RDI2317" s="37"/>
      <c r="RDJ2317" s="38"/>
      <c r="RDK2317" s="37"/>
      <c r="RDL2317" s="38"/>
      <c r="RDM2317" s="37"/>
      <c r="RDN2317" s="38"/>
      <c r="RDO2317" s="37"/>
      <c r="RDP2317" s="38"/>
      <c r="RDQ2317" s="37"/>
      <c r="RDR2317" s="38"/>
      <c r="RDS2317" s="37"/>
      <c r="RDT2317" s="38"/>
      <c r="RDU2317" s="37"/>
      <c r="RDV2317" s="38"/>
      <c r="RDW2317" s="37"/>
      <c r="RDX2317" s="38"/>
      <c r="RDY2317" s="37"/>
      <c r="RDZ2317" s="38"/>
      <c r="REA2317" s="37"/>
      <c r="REB2317" s="38"/>
      <c r="REC2317" s="37"/>
      <c r="RED2317" s="38"/>
      <c r="REE2317" s="37"/>
      <c r="REF2317" s="38"/>
      <c r="REG2317" s="37"/>
      <c r="REH2317" s="38"/>
      <c r="REI2317" s="37"/>
      <c r="REJ2317" s="38"/>
      <c r="REK2317" s="37"/>
      <c r="REL2317" s="38"/>
      <c r="REM2317" s="37"/>
      <c r="REN2317" s="38"/>
      <c r="REO2317" s="37"/>
      <c r="REP2317" s="38"/>
      <c r="REQ2317" s="37"/>
      <c r="RER2317" s="38"/>
      <c r="RES2317" s="37"/>
      <c r="RET2317" s="38"/>
      <c r="REU2317" s="37"/>
      <c r="REV2317" s="38"/>
      <c r="REW2317" s="37"/>
      <c r="REX2317" s="38"/>
      <c r="REY2317" s="37"/>
      <c r="REZ2317" s="38"/>
      <c r="RFA2317" s="37"/>
      <c r="RFB2317" s="38"/>
      <c r="RFC2317" s="37"/>
      <c r="RFD2317" s="38"/>
      <c r="RFE2317" s="37"/>
      <c r="RFF2317" s="38"/>
      <c r="RFG2317" s="37"/>
      <c r="RFH2317" s="38"/>
      <c r="RFI2317" s="37"/>
      <c r="RFJ2317" s="38"/>
      <c r="RFK2317" s="37"/>
      <c r="RFL2317" s="38"/>
      <c r="RFM2317" s="37"/>
      <c r="RFN2317" s="38"/>
      <c r="RFO2317" s="37"/>
      <c r="RFP2317" s="38"/>
      <c r="RFQ2317" s="37"/>
      <c r="RFR2317" s="38"/>
      <c r="RFS2317" s="37"/>
      <c r="RFT2317" s="38"/>
      <c r="RFU2317" s="37"/>
      <c r="RFV2317" s="38"/>
      <c r="RFW2317" s="37"/>
      <c r="RFX2317" s="38"/>
      <c r="RFY2317" s="37"/>
      <c r="RFZ2317" s="38"/>
      <c r="RGA2317" s="37"/>
      <c r="RGB2317" s="38"/>
      <c r="RGC2317" s="37"/>
      <c r="RGD2317" s="38"/>
      <c r="RGE2317" s="37"/>
      <c r="RGF2317" s="38"/>
      <c r="RGG2317" s="37"/>
      <c r="RGH2317" s="38"/>
      <c r="RGI2317" s="37"/>
      <c r="RGJ2317" s="38"/>
      <c r="RGK2317" s="37"/>
      <c r="RGL2317" s="38"/>
      <c r="RGM2317" s="37"/>
      <c r="RGN2317" s="38"/>
      <c r="RGO2317" s="37"/>
      <c r="RGP2317" s="38"/>
      <c r="RGQ2317" s="37"/>
      <c r="RGR2317" s="38"/>
      <c r="RGS2317" s="37"/>
      <c r="RGT2317" s="38"/>
      <c r="RGU2317" s="37"/>
      <c r="RGV2317" s="38"/>
      <c r="RGW2317" s="37"/>
      <c r="RGX2317" s="38"/>
      <c r="RGY2317" s="37"/>
      <c r="RGZ2317" s="38"/>
      <c r="RHA2317" s="37"/>
      <c r="RHB2317" s="38"/>
      <c r="RHC2317" s="37"/>
      <c r="RHD2317" s="38"/>
      <c r="RHE2317" s="37"/>
      <c r="RHF2317" s="38"/>
      <c r="RHG2317" s="37"/>
      <c r="RHH2317" s="38"/>
      <c r="RHI2317" s="37"/>
      <c r="RHJ2317" s="38"/>
      <c r="RHK2317" s="37"/>
      <c r="RHL2317" s="38"/>
      <c r="RHM2317" s="37"/>
      <c r="RHN2317" s="38"/>
      <c r="RHO2317" s="37"/>
      <c r="RHP2317" s="38"/>
      <c r="RHQ2317" s="37"/>
      <c r="RHR2317" s="38"/>
      <c r="RHS2317" s="37"/>
      <c r="RHT2317" s="38"/>
      <c r="RHU2317" s="37"/>
      <c r="RHV2317" s="38"/>
      <c r="RHW2317" s="37"/>
      <c r="RHX2317" s="38"/>
      <c r="RHY2317" s="37"/>
      <c r="RHZ2317" s="38"/>
      <c r="RIA2317" s="37"/>
      <c r="RIB2317" s="38"/>
      <c r="RIC2317" s="37"/>
      <c r="RID2317" s="38"/>
      <c r="RIE2317" s="37"/>
      <c r="RIF2317" s="38"/>
      <c r="RIG2317" s="37"/>
      <c r="RIH2317" s="38"/>
      <c r="RII2317" s="37"/>
      <c r="RIJ2317" s="38"/>
      <c r="RIK2317" s="37"/>
      <c r="RIL2317" s="38"/>
      <c r="RIM2317" s="37"/>
      <c r="RIN2317" s="38"/>
      <c r="RIO2317" s="37"/>
      <c r="RIP2317" s="38"/>
      <c r="RIQ2317" s="37"/>
      <c r="RIR2317" s="38"/>
      <c r="RIS2317" s="37"/>
      <c r="RIT2317" s="38"/>
      <c r="RIU2317" s="37"/>
      <c r="RIV2317" s="38"/>
      <c r="RIW2317" s="37"/>
      <c r="RIX2317" s="38"/>
      <c r="RIY2317" s="37"/>
      <c r="RIZ2317" s="38"/>
      <c r="RJA2317" s="37"/>
      <c r="RJB2317" s="38"/>
      <c r="RJC2317" s="37"/>
      <c r="RJD2317" s="38"/>
      <c r="RJE2317" s="37"/>
      <c r="RJF2317" s="38"/>
      <c r="RJG2317" s="37"/>
      <c r="RJH2317" s="38"/>
      <c r="RJI2317" s="37"/>
      <c r="RJJ2317" s="38"/>
      <c r="RJK2317" s="37"/>
      <c r="RJL2317" s="38"/>
      <c r="RJM2317" s="37"/>
      <c r="RJN2317" s="38"/>
      <c r="RJO2317" s="37"/>
      <c r="RJP2317" s="38"/>
      <c r="RJQ2317" s="37"/>
      <c r="RJR2317" s="38"/>
      <c r="RJS2317" s="37"/>
      <c r="RJT2317" s="38"/>
      <c r="RJU2317" s="37"/>
      <c r="RJV2317" s="38"/>
      <c r="RJW2317" s="37"/>
      <c r="RJX2317" s="38"/>
      <c r="RJY2317" s="37"/>
      <c r="RJZ2317" s="38"/>
      <c r="RKA2317" s="37"/>
      <c r="RKB2317" s="38"/>
      <c r="RKC2317" s="37"/>
      <c r="RKD2317" s="38"/>
      <c r="RKE2317" s="37"/>
      <c r="RKF2317" s="38"/>
      <c r="RKG2317" s="37"/>
      <c r="RKH2317" s="38"/>
      <c r="RKI2317" s="37"/>
      <c r="RKJ2317" s="38"/>
      <c r="RKK2317" s="37"/>
      <c r="RKL2317" s="38"/>
      <c r="RKM2317" s="37"/>
      <c r="RKN2317" s="38"/>
      <c r="RKO2317" s="37"/>
      <c r="RKP2317" s="38"/>
      <c r="RKQ2317" s="37"/>
      <c r="RKR2317" s="38"/>
      <c r="RKS2317" s="37"/>
      <c r="RKT2317" s="38"/>
      <c r="RKU2317" s="37"/>
      <c r="RKV2317" s="38"/>
      <c r="RKW2317" s="37"/>
      <c r="RKX2317" s="38"/>
      <c r="RKY2317" s="37"/>
      <c r="RKZ2317" s="38"/>
      <c r="RLA2317" s="37"/>
      <c r="RLB2317" s="38"/>
      <c r="RLC2317" s="37"/>
      <c r="RLD2317" s="38"/>
      <c r="RLE2317" s="37"/>
      <c r="RLF2317" s="38"/>
      <c r="RLG2317" s="37"/>
      <c r="RLH2317" s="38"/>
      <c r="RLI2317" s="37"/>
      <c r="RLJ2317" s="38"/>
      <c r="RLK2317" s="37"/>
      <c r="RLL2317" s="38"/>
      <c r="RLM2317" s="37"/>
      <c r="RLN2317" s="38"/>
      <c r="RLO2317" s="37"/>
      <c r="RLP2317" s="38"/>
      <c r="RLQ2317" s="37"/>
      <c r="RLR2317" s="38"/>
      <c r="RLS2317" s="37"/>
      <c r="RLT2317" s="38"/>
      <c r="RLU2317" s="37"/>
      <c r="RLV2317" s="38"/>
      <c r="RLW2317" s="37"/>
      <c r="RLX2317" s="38"/>
      <c r="RLY2317" s="37"/>
      <c r="RLZ2317" s="38"/>
      <c r="RMA2317" s="37"/>
      <c r="RMB2317" s="38"/>
      <c r="RMC2317" s="37"/>
      <c r="RMD2317" s="38"/>
      <c r="RME2317" s="37"/>
      <c r="RMF2317" s="38"/>
      <c r="RMG2317" s="37"/>
      <c r="RMH2317" s="38"/>
      <c r="RMI2317" s="37"/>
      <c r="RMJ2317" s="38"/>
      <c r="RMK2317" s="37"/>
      <c r="RML2317" s="38"/>
      <c r="RMM2317" s="37"/>
      <c r="RMN2317" s="38"/>
      <c r="RMO2317" s="37"/>
      <c r="RMP2317" s="38"/>
      <c r="RMQ2317" s="37"/>
      <c r="RMR2317" s="38"/>
      <c r="RMS2317" s="37"/>
      <c r="RMT2317" s="38"/>
      <c r="RMU2317" s="37"/>
      <c r="RMV2317" s="38"/>
      <c r="RMW2317" s="37"/>
      <c r="RMX2317" s="38"/>
      <c r="RMY2317" s="37"/>
      <c r="RMZ2317" s="38"/>
      <c r="RNA2317" s="37"/>
      <c r="RNB2317" s="38"/>
      <c r="RNC2317" s="37"/>
      <c r="RND2317" s="38"/>
      <c r="RNE2317" s="37"/>
      <c r="RNF2317" s="38"/>
      <c r="RNG2317" s="37"/>
      <c r="RNH2317" s="38"/>
      <c r="RNI2317" s="37"/>
      <c r="RNJ2317" s="38"/>
      <c r="RNK2317" s="37"/>
      <c r="RNL2317" s="38"/>
      <c r="RNM2317" s="37"/>
      <c r="RNN2317" s="38"/>
      <c r="RNO2317" s="37"/>
      <c r="RNP2317" s="38"/>
      <c r="RNQ2317" s="37"/>
      <c r="RNR2317" s="38"/>
      <c r="RNS2317" s="37"/>
      <c r="RNT2317" s="38"/>
      <c r="RNU2317" s="37"/>
      <c r="RNV2317" s="38"/>
      <c r="RNW2317" s="37"/>
      <c r="RNX2317" s="38"/>
      <c r="RNY2317" s="37"/>
      <c r="RNZ2317" s="38"/>
      <c r="ROA2317" s="37"/>
      <c r="ROB2317" s="38"/>
      <c r="ROC2317" s="37"/>
      <c r="ROD2317" s="38"/>
      <c r="ROE2317" s="37"/>
      <c r="ROF2317" s="38"/>
      <c r="ROG2317" s="37"/>
      <c r="ROH2317" s="38"/>
      <c r="ROI2317" s="37"/>
      <c r="ROJ2317" s="38"/>
      <c r="ROK2317" s="37"/>
      <c r="ROL2317" s="38"/>
      <c r="ROM2317" s="37"/>
      <c r="RON2317" s="38"/>
      <c r="ROO2317" s="37"/>
      <c r="ROP2317" s="38"/>
      <c r="ROQ2317" s="37"/>
      <c r="ROR2317" s="38"/>
      <c r="ROS2317" s="37"/>
      <c r="ROT2317" s="38"/>
      <c r="ROU2317" s="37"/>
      <c r="ROV2317" s="38"/>
      <c r="ROW2317" s="37"/>
      <c r="ROX2317" s="38"/>
      <c r="ROY2317" s="37"/>
      <c r="ROZ2317" s="38"/>
      <c r="RPA2317" s="37"/>
      <c r="RPB2317" s="38"/>
      <c r="RPC2317" s="37"/>
      <c r="RPD2317" s="38"/>
      <c r="RPE2317" s="37"/>
      <c r="RPF2317" s="38"/>
      <c r="RPG2317" s="37"/>
      <c r="RPH2317" s="38"/>
      <c r="RPI2317" s="37"/>
      <c r="RPJ2317" s="38"/>
      <c r="RPK2317" s="37"/>
      <c r="RPL2317" s="38"/>
      <c r="RPM2317" s="37"/>
      <c r="RPN2317" s="38"/>
      <c r="RPO2317" s="37"/>
      <c r="RPP2317" s="38"/>
      <c r="RPQ2317" s="37"/>
      <c r="RPR2317" s="38"/>
      <c r="RPS2317" s="37"/>
      <c r="RPT2317" s="38"/>
      <c r="RPU2317" s="37"/>
      <c r="RPV2317" s="38"/>
      <c r="RPW2317" s="37"/>
      <c r="RPX2317" s="38"/>
      <c r="RPY2317" s="37"/>
      <c r="RPZ2317" s="38"/>
      <c r="RQA2317" s="37"/>
      <c r="RQB2317" s="38"/>
      <c r="RQC2317" s="37"/>
      <c r="RQD2317" s="38"/>
      <c r="RQE2317" s="37"/>
      <c r="RQF2317" s="38"/>
      <c r="RQG2317" s="37"/>
      <c r="RQH2317" s="38"/>
      <c r="RQI2317" s="37"/>
      <c r="RQJ2317" s="38"/>
      <c r="RQK2317" s="37"/>
      <c r="RQL2317" s="38"/>
      <c r="RQM2317" s="37"/>
      <c r="RQN2317" s="38"/>
      <c r="RQO2317" s="37"/>
      <c r="RQP2317" s="38"/>
      <c r="RQQ2317" s="37"/>
      <c r="RQR2317" s="38"/>
      <c r="RQS2317" s="37"/>
      <c r="RQT2317" s="38"/>
      <c r="RQU2317" s="37"/>
      <c r="RQV2317" s="38"/>
      <c r="RQW2317" s="37"/>
      <c r="RQX2317" s="38"/>
      <c r="RQY2317" s="37"/>
      <c r="RQZ2317" s="38"/>
      <c r="RRA2317" s="37"/>
      <c r="RRB2317" s="38"/>
      <c r="RRC2317" s="37"/>
      <c r="RRD2317" s="38"/>
      <c r="RRE2317" s="37"/>
      <c r="RRF2317" s="38"/>
      <c r="RRG2317" s="37"/>
      <c r="RRH2317" s="38"/>
      <c r="RRI2317" s="37"/>
      <c r="RRJ2317" s="38"/>
      <c r="RRK2317" s="37"/>
      <c r="RRL2317" s="38"/>
      <c r="RRM2317" s="37"/>
      <c r="RRN2317" s="38"/>
      <c r="RRO2317" s="37"/>
      <c r="RRP2317" s="38"/>
      <c r="RRQ2317" s="37"/>
      <c r="RRR2317" s="38"/>
      <c r="RRS2317" s="37"/>
      <c r="RRT2317" s="38"/>
      <c r="RRU2317" s="37"/>
      <c r="RRV2317" s="38"/>
      <c r="RRW2317" s="37"/>
      <c r="RRX2317" s="38"/>
      <c r="RRY2317" s="37"/>
      <c r="RRZ2317" s="38"/>
      <c r="RSA2317" s="37"/>
      <c r="RSB2317" s="38"/>
      <c r="RSC2317" s="37"/>
      <c r="RSD2317" s="38"/>
      <c r="RSE2317" s="37"/>
      <c r="RSF2317" s="38"/>
      <c r="RSG2317" s="37"/>
      <c r="RSH2317" s="38"/>
      <c r="RSI2317" s="37"/>
      <c r="RSJ2317" s="38"/>
      <c r="RSK2317" s="37"/>
      <c r="RSL2317" s="38"/>
      <c r="RSM2317" s="37"/>
      <c r="RSN2317" s="38"/>
      <c r="RSO2317" s="37"/>
      <c r="RSP2317" s="38"/>
      <c r="RSQ2317" s="37"/>
      <c r="RSR2317" s="38"/>
      <c r="RSS2317" s="37"/>
      <c r="RST2317" s="38"/>
      <c r="RSU2317" s="37"/>
      <c r="RSV2317" s="38"/>
      <c r="RSW2317" s="37"/>
      <c r="RSX2317" s="38"/>
      <c r="RSY2317" s="37"/>
      <c r="RSZ2317" s="38"/>
      <c r="RTA2317" s="37"/>
      <c r="RTB2317" s="38"/>
      <c r="RTC2317" s="37"/>
      <c r="RTD2317" s="38"/>
      <c r="RTE2317" s="37"/>
      <c r="RTF2317" s="38"/>
      <c r="RTG2317" s="37"/>
      <c r="RTH2317" s="38"/>
      <c r="RTI2317" s="37"/>
      <c r="RTJ2317" s="38"/>
      <c r="RTK2317" s="37"/>
      <c r="RTL2317" s="38"/>
      <c r="RTM2317" s="37"/>
      <c r="RTN2317" s="38"/>
      <c r="RTO2317" s="37"/>
      <c r="RTP2317" s="38"/>
      <c r="RTQ2317" s="37"/>
      <c r="RTR2317" s="38"/>
      <c r="RTS2317" s="37"/>
      <c r="RTT2317" s="38"/>
      <c r="RTU2317" s="37"/>
      <c r="RTV2317" s="38"/>
      <c r="RTW2317" s="37"/>
      <c r="RTX2317" s="38"/>
      <c r="RTY2317" s="37"/>
      <c r="RTZ2317" s="38"/>
      <c r="RUA2317" s="37"/>
      <c r="RUB2317" s="38"/>
      <c r="RUC2317" s="37"/>
      <c r="RUD2317" s="38"/>
      <c r="RUE2317" s="37"/>
      <c r="RUF2317" s="38"/>
      <c r="RUG2317" s="37"/>
      <c r="RUH2317" s="38"/>
      <c r="RUI2317" s="37"/>
      <c r="RUJ2317" s="38"/>
      <c r="RUK2317" s="37"/>
      <c r="RUL2317" s="38"/>
      <c r="RUM2317" s="37"/>
      <c r="RUN2317" s="38"/>
      <c r="RUO2317" s="37"/>
      <c r="RUP2317" s="38"/>
      <c r="RUQ2317" s="37"/>
      <c r="RUR2317" s="38"/>
      <c r="RUS2317" s="37"/>
      <c r="RUT2317" s="38"/>
      <c r="RUU2317" s="37"/>
      <c r="RUV2317" s="38"/>
      <c r="RUW2317" s="37"/>
      <c r="RUX2317" s="38"/>
      <c r="RUY2317" s="37"/>
      <c r="RUZ2317" s="38"/>
      <c r="RVA2317" s="37"/>
      <c r="RVB2317" s="38"/>
      <c r="RVC2317" s="37"/>
      <c r="RVD2317" s="38"/>
      <c r="RVE2317" s="37"/>
      <c r="RVF2317" s="38"/>
      <c r="RVG2317" s="37"/>
      <c r="RVH2317" s="38"/>
      <c r="RVI2317" s="37"/>
      <c r="RVJ2317" s="38"/>
      <c r="RVK2317" s="37"/>
      <c r="RVL2317" s="38"/>
      <c r="RVM2317" s="37"/>
      <c r="RVN2317" s="38"/>
      <c r="RVO2317" s="37"/>
      <c r="RVP2317" s="38"/>
      <c r="RVQ2317" s="37"/>
      <c r="RVR2317" s="38"/>
      <c r="RVS2317" s="37"/>
      <c r="RVT2317" s="38"/>
      <c r="RVU2317" s="37"/>
      <c r="RVV2317" s="38"/>
      <c r="RVW2317" s="37"/>
      <c r="RVX2317" s="38"/>
      <c r="RVY2317" s="37"/>
      <c r="RVZ2317" s="38"/>
      <c r="RWA2317" s="37"/>
      <c r="RWB2317" s="38"/>
      <c r="RWC2317" s="37"/>
      <c r="RWD2317" s="38"/>
      <c r="RWE2317" s="37"/>
      <c r="RWF2317" s="38"/>
      <c r="RWG2317" s="37"/>
      <c r="RWH2317" s="38"/>
      <c r="RWI2317" s="37"/>
      <c r="RWJ2317" s="38"/>
      <c r="RWK2317" s="37"/>
      <c r="RWL2317" s="38"/>
      <c r="RWM2317" s="37"/>
      <c r="RWN2317" s="38"/>
      <c r="RWO2317" s="37"/>
      <c r="RWP2317" s="38"/>
      <c r="RWQ2317" s="37"/>
      <c r="RWR2317" s="38"/>
      <c r="RWS2317" s="37"/>
      <c r="RWT2317" s="38"/>
      <c r="RWU2317" s="37"/>
      <c r="RWV2317" s="38"/>
      <c r="RWW2317" s="37"/>
      <c r="RWX2317" s="38"/>
      <c r="RWY2317" s="37"/>
      <c r="RWZ2317" s="38"/>
      <c r="RXA2317" s="37"/>
      <c r="RXB2317" s="38"/>
      <c r="RXC2317" s="37"/>
      <c r="RXD2317" s="38"/>
      <c r="RXE2317" s="37"/>
      <c r="RXF2317" s="38"/>
      <c r="RXG2317" s="37"/>
      <c r="RXH2317" s="38"/>
      <c r="RXI2317" s="37"/>
      <c r="RXJ2317" s="38"/>
      <c r="RXK2317" s="37"/>
      <c r="RXL2317" s="38"/>
      <c r="RXM2317" s="37"/>
      <c r="RXN2317" s="38"/>
      <c r="RXO2317" s="37"/>
      <c r="RXP2317" s="38"/>
      <c r="RXQ2317" s="37"/>
      <c r="RXR2317" s="38"/>
      <c r="RXS2317" s="37"/>
      <c r="RXT2317" s="38"/>
      <c r="RXU2317" s="37"/>
      <c r="RXV2317" s="38"/>
      <c r="RXW2317" s="37"/>
      <c r="RXX2317" s="38"/>
      <c r="RXY2317" s="37"/>
      <c r="RXZ2317" s="38"/>
      <c r="RYA2317" s="37"/>
      <c r="RYB2317" s="38"/>
      <c r="RYC2317" s="37"/>
      <c r="RYD2317" s="38"/>
      <c r="RYE2317" s="37"/>
      <c r="RYF2317" s="38"/>
      <c r="RYG2317" s="37"/>
      <c r="RYH2317" s="38"/>
      <c r="RYI2317" s="37"/>
      <c r="RYJ2317" s="38"/>
      <c r="RYK2317" s="37"/>
      <c r="RYL2317" s="38"/>
      <c r="RYM2317" s="37"/>
      <c r="RYN2317" s="38"/>
      <c r="RYO2317" s="37"/>
      <c r="RYP2317" s="38"/>
      <c r="RYQ2317" s="37"/>
      <c r="RYR2317" s="38"/>
      <c r="RYS2317" s="37"/>
      <c r="RYT2317" s="38"/>
      <c r="RYU2317" s="37"/>
      <c r="RYV2317" s="38"/>
      <c r="RYW2317" s="37"/>
      <c r="RYX2317" s="38"/>
      <c r="RYY2317" s="37"/>
      <c r="RYZ2317" s="38"/>
      <c r="RZA2317" s="37"/>
      <c r="RZB2317" s="38"/>
      <c r="RZC2317" s="37"/>
      <c r="RZD2317" s="38"/>
      <c r="RZE2317" s="37"/>
      <c r="RZF2317" s="38"/>
      <c r="RZG2317" s="37"/>
      <c r="RZH2317" s="38"/>
      <c r="RZI2317" s="37"/>
      <c r="RZJ2317" s="38"/>
      <c r="RZK2317" s="37"/>
      <c r="RZL2317" s="38"/>
      <c r="RZM2317" s="37"/>
      <c r="RZN2317" s="38"/>
      <c r="RZO2317" s="37"/>
      <c r="RZP2317" s="38"/>
      <c r="RZQ2317" s="37"/>
      <c r="RZR2317" s="38"/>
      <c r="RZS2317" s="37"/>
      <c r="RZT2317" s="38"/>
      <c r="RZU2317" s="37"/>
      <c r="RZV2317" s="38"/>
      <c r="RZW2317" s="37"/>
      <c r="RZX2317" s="38"/>
      <c r="RZY2317" s="37"/>
      <c r="RZZ2317" s="38"/>
      <c r="SAA2317" s="37"/>
      <c r="SAB2317" s="38"/>
      <c r="SAC2317" s="37"/>
      <c r="SAD2317" s="38"/>
      <c r="SAE2317" s="37"/>
      <c r="SAF2317" s="38"/>
      <c r="SAG2317" s="37"/>
      <c r="SAH2317" s="38"/>
      <c r="SAI2317" s="37"/>
      <c r="SAJ2317" s="38"/>
      <c r="SAK2317" s="37"/>
      <c r="SAL2317" s="38"/>
      <c r="SAM2317" s="37"/>
      <c r="SAN2317" s="38"/>
      <c r="SAO2317" s="37"/>
      <c r="SAP2317" s="38"/>
      <c r="SAQ2317" s="37"/>
      <c r="SAR2317" s="38"/>
      <c r="SAS2317" s="37"/>
      <c r="SAT2317" s="38"/>
      <c r="SAU2317" s="37"/>
      <c r="SAV2317" s="38"/>
      <c r="SAW2317" s="37"/>
      <c r="SAX2317" s="38"/>
      <c r="SAY2317" s="37"/>
      <c r="SAZ2317" s="38"/>
      <c r="SBA2317" s="37"/>
      <c r="SBB2317" s="38"/>
      <c r="SBC2317" s="37"/>
      <c r="SBD2317" s="38"/>
      <c r="SBE2317" s="37"/>
      <c r="SBF2317" s="38"/>
      <c r="SBG2317" s="37"/>
      <c r="SBH2317" s="38"/>
      <c r="SBI2317" s="37"/>
      <c r="SBJ2317" s="38"/>
      <c r="SBK2317" s="37"/>
      <c r="SBL2317" s="38"/>
      <c r="SBM2317" s="37"/>
      <c r="SBN2317" s="38"/>
      <c r="SBO2317" s="37"/>
      <c r="SBP2317" s="38"/>
      <c r="SBQ2317" s="37"/>
      <c r="SBR2317" s="38"/>
      <c r="SBS2317" s="37"/>
      <c r="SBT2317" s="38"/>
      <c r="SBU2317" s="37"/>
      <c r="SBV2317" s="38"/>
      <c r="SBW2317" s="37"/>
      <c r="SBX2317" s="38"/>
      <c r="SBY2317" s="37"/>
      <c r="SBZ2317" s="38"/>
      <c r="SCA2317" s="37"/>
      <c r="SCB2317" s="38"/>
      <c r="SCC2317" s="37"/>
      <c r="SCD2317" s="38"/>
      <c r="SCE2317" s="37"/>
      <c r="SCF2317" s="38"/>
      <c r="SCG2317" s="37"/>
      <c r="SCH2317" s="38"/>
      <c r="SCI2317" s="37"/>
      <c r="SCJ2317" s="38"/>
      <c r="SCK2317" s="37"/>
      <c r="SCL2317" s="38"/>
      <c r="SCM2317" s="37"/>
      <c r="SCN2317" s="38"/>
      <c r="SCO2317" s="37"/>
      <c r="SCP2317" s="38"/>
      <c r="SCQ2317" s="37"/>
      <c r="SCR2317" s="38"/>
      <c r="SCS2317" s="37"/>
      <c r="SCT2317" s="38"/>
      <c r="SCU2317" s="37"/>
      <c r="SCV2317" s="38"/>
      <c r="SCW2317" s="37"/>
      <c r="SCX2317" s="38"/>
      <c r="SCY2317" s="37"/>
      <c r="SCZ2317" s="38"/>
      <c r="SDA2317" s="37"/>
      <c r="SDB2317" s="38"/>
      <c r="SDC2317" s="37"/>
      <c r="SDD2317" s="38"/>
      <c r="SDE2317" s="37"/>
      <c r="SDF2317" s="38"/>
      <c r="SDG2317" s="37"/>
      <c r="SDH2317" s="38"/>
      <c r="SDI2317" s="37"/>
      <c r="SDJ2317" s="38"/>
      <c r="SDK2317" s="37"/>
      <c r="SDL2317" s="38"/>
      <c r="SDM2317" s="37"/>
      <c r="SDN2317" s="38"/>
      <c r="SDO2317" s="37"/>
      <c r="SDP2317" s="38"/>
      <c r="SDQ2317" s="37"/>
      <c r="SDR2317" s="38"/>
      <c r="SDS2317" s="37"/>
      <c r="SDT2317" s="38"/>
      <c r="SDU2317" s="37"/>
      <c r="SDV2317" s="38"/>
      <c r="SDW2317" s="37"/>
      <c r="SDX2317" s="38"/>
      <c r="SDY2317" s="37"/>
      <c r="SDZ2317" s="38"/>
      <c r="SEA2317" s="37"/>
      <c r="SEB2317" s="38"/>
      <c r="SEC2317" s="37"/>
      <c r="SED2317" s="38"/>
      <c r="SEE2317" s="37"/>
      <c r="SEF2317" s="38"/>
      <c r="SEG2317" s="37"/>
      <c r="SEH2317" s="38"/>
      <c r="SEI2317" s="37"/>
      <c r="SEJ2317" s="38"/>
      <c r="SEK2317" s="37"/>
      <c r="SEL2317" s="38"/>
      <c r="SEM2317" s="37"/>
      <c r="SEN2317" s="38"/>
      <c r="SEO2317" s="37"/>
      <c r="SEP2317" s="38"/>
      <c r="SEQ2317" s="37"/>
      <c r="SER2317" s="38"/>
      <c r="SES2317" s="37"/>
      <c r="SET2317" s="38"/>
      <c r="SEU2317" s="37"/>
      <c r="SEV2317" s="38"/>
      <c r="SEW2317" s="37"/>
      <c r="SEX2317" s="38"/>
      <c r="SEY2317" s="37"/>
      <c r="SEZ2317" s="38"/>
      <c r="SFA2317" s="37"/>
      <c r="SFB2317" s="38"/>
      <c r="SFC2317" s="37"/>
      <c r="SFD2317" s="38"/>
      <c r="SFE2317" s="37"/>
      <c r="SFF2317" s="38"/>
      <c r="SFG2317" s="37"/>
      <c r="SFH2317" s="38"/>
      <c r="SFI2317" s="37"/>
      <c r="SFJ2317" s="38"/>
      <c r="SFK2317" s="37"/>
      <c r="SFL2317" s="38"/>
      <c r="SFM2317" s="37"/>
      <c r="SFN2317" s="38"/>
      <c r="SFO2317" s="37"/>
      <c r="SFP2317" s="38"/>
      <c r="SFQ2317" s="37"/>
      <c r="SFR2317" s="38"/>
      <c r="SFS2317" s="37"/>
      <c r="SFT2317" s="38"/>
      <c r="SFU2317" s="37"/>
      <c r="SFV2317" s="38"/>
      <c r="SFW2317" s="37"/>
      <c r="SFX2317" s="38"/>
      <c r="SFY2317" s="37"/>
      <c r="SFZ2317" s="38"/>
      <c r="SGA2317" s="37"/>
      <c r="SGB2317" s="38"/>
      <c r="SGC2317" s="37"/>
      <c r="SGD2317" s="38"/>
      <c r="SGE2317" s="37"/>
      <c r="SGF2317" s="38"/>
      <c r="SGG2317" s="37"/>
      <c r="SGH2317" s="38"/>
      <c r="SGI2317" s="37"/>
      <c r="SGJ2317" s="38"/>
      <c r="SGK2317" s="37"/>
      <c r="SGL2317" s="38"/>
      <c r="SGM2317" s="37"/>
      <c r="SGN2317" s="38"/>
      <c r="SGO2317" s="37"/>
      <c r="SGP2317" s="38"/>
      <c r="SGQ2317" s="37"/>
      <c r="SGR2317" s="38"/>
      <c r="SGS2317" s="37"/>
      <c r="SGT2317" s="38"/>
      <c r="SGU2317" s="37"/>
      <c r="SGV2317" s="38"/>
      <c r="SGW2317" s="37"/>
      <c r="SGX2317" s="38"/>
      <c r="SGY2317" s="37"/>
      <c r="SGZ2317" s="38"/>
      <c r="SHA2317" s="37"/>
      <c r="SHB2317" s="38"/>
      <c r="SHC2317" s="37"/>
      <c r="SHD2317" s="38"/>
      <c r="SHE2317" s="37"/>
      <c r="SHF2317" s="38"/>
      <c r="SHG2317" s="37"/>
      <c r="SHH2317" s="38"/>
      <c r="SHI2317" s="37"/>
      <c r="SHJ2317" s="38"/>
      <c r="SHK2317" s="37"/>
      <c r="SHL2317" s="38"/>
      <c r="SHM2317" s="37"/>
      <c r="SHN2317" s="38"/>
      <c r="SHO2317" s="37"/>
      <c r="SHP2317" s="38"/>
      <c r="SHQ2317" s="37"/>
      <c r="SHR2317" s="38"/>
      <c r="SHS2317" s="37"/>
      <c r="SHT2317" s="38"/>
      <c r="SHU2317" s="37"/>
      <c r="SHV2317" s="38"/>
      <c r="SHW2317" s="37"/>
      <c r="SHX2317" s="38"/>
      <c r="SHY2317" s="37"/>
      <c r="SHZ2317" s="38"/>
      <c r="SIA2317" s="37"/>
      <c r="SIB2317" s="38"/>
      <c r="SIC2317" s="37"/>
      <c r="SID2317" s="38"/>
      <c r="SIE2317" s="37"/>
      <c r="SIF2317" s="38"/>
      <c r="SIG2317" s="37"/>
      <c r="SIH2317" s="38"/>
      <c r="SII2317" s="37"/>
      <c r="SIJ2317" s="38"/>
      <c r="SIK2317" s="37"/>
      <c r="SIL2317" s="38"/>
      <c r="SIM2317" s="37"/>
      <c r="SIN2317" s="38"/>
      <c r="SIO2317" s="37"/>
      <c r="SIP2317" s="38"/>
      <c r="SIQ2317" s="37"/>
      <c r="SIR2317" s="38"/>
      <c r="SIS2317" s="37"/>
      <c r="SIT2317" s="38"/>
      <c r="SIU2317" s="37"/>
      <c r="SIV2317" s="38"/>
      <c r="SIW2317" s="37"/>
      <c r="SIX2317" s="38"/>
      <c r="SIY2317" s="37"/>
      <c r="SIZ2317" s="38"/>
      <c r="SJA2317" s="37"/>
      <c r="SJB2317" s="38"/>
      <c r="SJC2317" s="37"/>
      <c r="SJD2317" s="38"/>
      <c r="SJE2317" s="37"/>
      <c r="SJF2317" s="38"/>
      <c r="SJG2317" s="37"/>
      <c r="SJH2317" s="38"/>
      <c r="SJI2317" s="37"/>
      <c r="SJJ2317" s="38"/>
      <c r="SJK2317" s="37"/>
      <c r="SJL2317" s="38"/>
      <c r="SJM2317" s="37"/>
      <c r="SJN2317" s="38"/>
      <c r="SJO2317" s="37"/>
      <c r="SJP2317" s="38"/>
      <c r="SJQ2317" s="37"/>
      <c r="SJR2317" s="38"/>
      <c r="SJS2317" s="37"/>
      <c r="SJT2317" s="38"/>
      <c r="SJU2317" s="37"/>
      <c r="SJV2317" s="38"/>
      <c r="SJW2317" s="37"/>
      <c r="SJX2317" s="38"/>
      <c r="SJY2317" s="37"/>
      <c r="SJZ2317" s="38"/>
      <c r="SKA2317" s="37"/>
      <c r="SKB2317" s="38"/>
      <c r="SKC2317" s="37"/>
      <c r="SKD2317" s="38"/>
      <c r="SKE2317" s="37"/>
      <c r="SKF2317" s="38"/>
      <c r="SKG2317" s="37"/>
      <c r="SKH2317" s="38"/>
      <c r="SKI2317" s="37"/>
      <c r="SKJ2317" s="38"/>
      <c r="SKK2317" s="37"/>
      <c r="SKL2317" s="38"/>
      <c r="SKM2317" s="37"/>
      <c r="SKN2317" s="38"/>
      <c r="SKO2317" s="37"/>
      <c r="SKP2317" s="38"/>
      <c r="SKQ2317" s="37"/>
      <c r="SKR2317" s="38"/>
      <c r="SKS2317" s="37"/>
      <c r="SKT2317" s="38"/>
      <c r="SKU2317" s="37"/>
      <c r="SKV2317" s="38"/>
      <c r="SKW2317" s="37"/>
      <c r="SKX2317" s="38"/>
      <c r="SKY2317" s="37"/>
      <c r="SKZ2317" s="38"/>
      <c r="SLA2317" s="37"/>
      <c r="SLB2317" s="38"/>
      <c r="SLC2317" s="37"/>
      <c r="SLD2317" s="38"/>
      <c r="SLE2317" s="37"/>
      <c r="SLF2317" s="38"/>
      <c r="SLG2317" s="37"/>
      <c r="SLH2317" s="38"/>
      <c r="SLI2317" s="37"/>
      <c r="SLJ2317" s="38"/>
      <c r="SLK2317" s="37"/>
      <c r="SLL2317" s="38"/>
      <c r="SLM2317" s="37"/>
      <c r="SLN2317" s="38"/>
      <c r="SLO2317" s="37"/>
      <c r="SLP2317" s="38"/>
      <c r="SLQ2317" s="37"/>
      <c r="SLR2317" s="38"/>
      <c r="SLS2317" s="37"/>
      <c r="SLT2317" s="38"/>
      <c r="SLU2317" s="37"/>
      <c r="SLV2317" s="38"/>
      <c r="SLW2317" s="37"/>
      <c r="SLX2317" s="38"/>
      <c r="SLY2317" s="37"/>
      <c r="SLZ2317" s="38"/>
      <c r="SMA2317" s="37"/>
      <c r="SMB2317" s="38"/>
      <c r="SMC2317" s="37"/>
      <c r="SMD2317" s="38"/>
      <c r="SME2317" s="37"/>
      <c r="SMF2317" s="38"/>
      <c r="SMG2317" s="37"/>
      <c r="SMH2317" s="38"/>
      <c r="SMI2317" s="37"/>
      <c r="SMJ2317" s="38"/>
      <c r="SMK2317" s="37"/>
      <c r="SML2317" s="38"/>
      <c r="SMM2317" s="37"/>
      <c r="SMN2317" s="38"/>
      <c r="SMO2317" s="37"/>
      <c r="SMP2317" s="38"/>
      <c r="SMQ2317" s="37"/>
      <c r="SMR2317" s="38"/>
      <c r="SMS2317" s="37"/>
      <c r="SMT2317" s="38"/>
      <c r="SMU2317" s="37"/>
      <c r="SMV2317" s="38"/>
      <c r="SMW2317" s="37"/>
      <c r="SMX2317" s="38"/>
      <c r="SMY2317" s="37"/>
      <c r="SMZ2317" s="38"/>
      <c r="SNA2317" s="37"/>
      <c r="SNB2317" s="38"/>
      <c r="SNC2317" s="37"/>
      <c r="SND2317" s="38"/>
      <c r="SNE2317" s="37"/>
      <c r="SNF2317" s="38"/>
      <c r="SNG2317" s="37"/>
      <c r="SNH2317" s="38"/>
      <c r="SNI2317" s="37"/>
      <c r="SNJ2317" s="38"/>
      <c r="SNK2317" s="37"/>
      <c r="SNL2317" s="38"/>
      <c r="SNM2317" s="37"/>
      <c r="SNN2317" s="38"/>
      <c r="SNO2317" s="37"/>
      <c r="SNP2317" s="38"/>
      <c r="SNQ2317" s="37"/>
      <c r="SNR2317" s="38"/>
      <c r="SNS2317" s="37"/>
      <c r="SNT2317" s="38"/>
      <c r="SNU2317" s="37"/>
      <c r="SNV2317" s="38"/>
      <c r="SNW2317" s="37"/>
      <c r="SNX2317" s="38"/>
      <c r="SNY2317" s="37"/>
      <c r="SNZ2317" s="38"/>
      <c r="SOA2317" s="37"/>
      <c r="SOB2317" s="38"/>
      <c r="SOC2317" s="37"/>
      <c r="SOD2317" s="38"/>
      <c r="SOE2317" s="37"/>
      <c r="SOF2317" s="38"/>
      <c r="SOG2317" s="37"/>
      <c r="SOH2317" s="38"/>
      <c r="SOI2317" s="37"/>
      <c r="SOJ2317" s="38"/>
      <c r="SOK2317" s="37"/>
      <c r="SOL2317" s="38"/>
      <c r="SOM2317" s="37"/>
      <c r="SON2317" s="38"/>
      <c r="SOO2317" s="37"/>
      <c r="SOP2317" s="38"/>
      <c r="SOQ2317" s="37"/>
      <c r="SOR2317" s="38"/>
      <c r="SOS2317" s="37"/>
      <c r="SOT2317" s="38"/>
      <c r="SOU2317" s="37"/>
      <c r="SOV2317" s="38"/>
      <c r="SOW2317" s="37"/>
      <c r="SOX2317" s="38"/>
      <c r="SOY2317" s="37"/>
      <c r="SOZ2317" s="38"/>
      <c r="SPA2317" s="37"/>
      <c r="SPB2317" s="38"/>
      <c r="SPC2317" s="37"/>
      <c r="SPD2317" s="38"/>
      <c r="SPE2317" s="37"/>
      <c r="SPF2317" s="38"/>
      <c r="SPG2317" s="37"/>
      <c r="SPH2317" s="38"/>
      <c r="SPI2317" s="37"/>
      <c r="SPJ2317" s="38"/>
      <c r="SPK2317" s="37"/>
      <c r="SPL2317" s="38"/>
      <c r="SPM2317" s="37"/>
      <c r="SPN2317" s="38"/>
      <c r="SPO2317" s="37"/>
      <c r="SPP2317" s="38"/>
      <c r="SPQ2317" s="37"/>
      <c r="SPR2317" s="38"/>
      <c r="SPS2317" s="37"/>
      <c r="SPT2317" s="38"/>
      <c r="SPU2317" s="37"/>
      <c r="SPV2317" s="38"/>
      <c r="SPW2317" s="37"/>
      <c r="SPX2317" s="38"/>
      <c r="SPY2317" s="37"/>
      <c r="SPZ2317" s="38"/>
      <c r="SQA2317" s="37"/>
      <c r="SQB2317" s="38"/>
      <c r="SQC2317" s="37"/>
      <c r="SQD2317" s="38"/>
      <c r="SQE2317" s="37"/>
      <c r="SQF2317" s="38"/>
      <c r="SQG2317" s="37"/>
      <c r="SQH2317" s="38"/>
      <c r="SQI2317" s="37"/>
      <c r="SQJ2317" s="38"/>
      <c r="SQK2317" s="37"/>
      <c r="SQL2317" s="38"/>
      <c r="SQM2317" s="37"/>
      <c r="SQN2317" s="38"/>
      <c r="SQO2317" s="37"/>
      <c r="SQP2317" s="38"/>
      <c r="SQQ2317" s="37"/>
      <c r="SQR2317" s="38"/>
      <c r="SQS2317" s="37"/>
      <c r="SQT2317" s="38"/>
      <c r="SQU2317" s="37"/>
      <c r="SQV2317" s="38"/>
      <c r="SQW2317" s="37"/>
      <c r="SQX2317" s="38"/>
      <c r="SQY2317" s="37"/>
      <c r="SQZ2317" s="38"/>
      <c r="SRA2317" s="37"/>
      <c r="SRB2317" s="38"/>
      <c r="SRC2317" s="37"/>
      <c r="SRD2317" s="38"/>
      <c r="SRE2317" s="37"/>
      <c r="SRF2317" s="38"/>
      <c r="SRG2317" s="37"/>
      <c r="SRH2317" s="38"/>
      <c r="SRI2317" s="37"/>
      <c r="SRJ2317" s="38"/>
      <c r="SRK2317" s="37"/>
      <c r="SRL2317" s="38"/>
      <c r="SRM2317" s="37"/>
      <c r="SRN2317" s="38"/>
      <c r="SRO2317" s="37"/>
      <c r="SRP2317" s="38"/>
      <c r="SRQ2317" s="37"/>
      <c r="SRR2317" s="38"/>
      <c r="SRS2317" s="37"/>
      <c r="SRT2317" s="38"/>
      <c r="SRU2317" s="37"/>
      <c r="SRV2317" s="38"/>
      <c r="SRW2317" s="37"/>
      <c r="SRX2317" s="38"/>
      <c r="SRY2317" s="37"/>
      <c r="SRZ2317" s="38"/>
      <c r="SSA2317" s="37"/>
      <c r="SSB2317" s="38"/>
      <c r="SSC2317" s="37"/>
      <c r="SSD2317" s="38"/>
      <c r="SSE2317" s="37"/>
      <c r="SSF2317" s="38"/>
      <c r="SSG2317" s="37"/>
      <c r="SSH2317" s="38"/>
      <c r="SSI2317" s="37"/>
      <c r="SSJ2317" s="38"/>
      <c r="SSK2317" s="37"/>
      <c r="SSL2317" s="38"/>
      <c r="SSM2317" s="37"/>
      <c r="SSN2317" s="38"/>
      <c r="SSO2317" s="37"/>
      <c r="SSP2317" s="38"/>
      <c r="SSQ2317" s="37"/>
      <c r="SSR2317" s="38"/>
      <c r="SSS2317" s="37"/>
      <c r="SST2317" s="38"/>
      <c r="SSU2317" s="37"/>
      <c r="SSV2317" s="38"/>
      <c r="SSW2317" s="37"/>
      <c r="SSX2317" s="38"/>
      <c r="SSY2317" s="37"/>
      <c r="SSZ2317" s="38"/>
      <c r="STA2317" s="37"/>
      <c r="STB2317" s="38"/>
      <c r="STC2317" s="37"/>
      <c r="STD2317" s="38"/>
      <c r="STE2317" s="37"/>
      <c r="STF2317" s="38"/>
      <c r="STG2317" s="37"/>
      <c r="STH2317" s="38"/>
      <c r="STI2317" s="37"/>
      <c r="STJ2317" s="38"/>
      <c r="STK2317" s="37"/>
      <c r="STL2317" s="38"/>
      <c r="STM2317" s="37"/>
      <c r="STN2317" s="38"/>
      <c r="STO2317" s="37"/>
      <c r="STP2317" s="38"/>
      <c r="STQ2317" s="37"/>
      <c r="STR2317" s="38"/>
      <c r="STS2317" s="37"/>
      <c r="STT2317" s="38"/>
      <c r="STU2317" s="37"/>
      <c r="STV2317" s="38"/>
      <c r="STW2317" s="37"/>
      <c r="STX2317" s="38"/>
      <c r="STY2317" s="37"/>
      <c r="STZ2317" s="38"/>
      <c r="SUA2317" s="37"/>
      <c r="SUB2317" s="38"/>
      <c r="SUC2317" s="37"/>
      <c r="SUD2317" s="38"/>
      <c r="SUE2317" s="37"/>
      <c r="SUF2317" s="38"/>
      <c r="SUG2317" s="37"/>
      <c r="SUH2317" s="38"/>
      <c r="SUI2317" s="37"/>
      <c r="SUJ2317" s="38"/>
      <c r="SUK2317" s="37"/>
      <c r="SUL2317" s="38"/>
      <c r="SUM2317" s="37"/>
      <c r="SUN2317" s="38"/>
      <c r="SUO2317" s="37"/>
      <c r="SUP2317" s="38"/>
      <c r="SUQ2317" s="37"/>
      <c r="SUR2317" s="38"/>
      <c r="SUS2317" s="37"/>
      <c r="SUT2317" s="38"/>
      <c r="SUU2317" s="37"/>
      <c r="SUV2317" s="38"/>
      <c r="SUW2317" s="37"/>
      <c r="SUX2317" s="38"/>
      <c r="SUY2317" s="37"/>
      <c r="SUZ2317" s="38"/>
      <c r="SVA2317" s="37"/>
      <c r="SVB2317" s="38"/>
      <c r="SVC2317" s="37"/>
      <c r="SVD2317" s="38"/>
      <c r="SVE2317" s="37"/>
      <c r="SVF2317" s="38"/>
      <c r="SVG2317" s="37"/>
      <c r="SVH2317" s="38"/>
      <c r="SVI2317" s="37"/>
      <c r="SVJ2317" s="38"/>
      <c r="SVK2317" s="37"/>
      <c r="SVL2317" s="38"/>
      <c r="SVM2317" s="37"/>
      <c r="SVN2317" s="38"/>
      <c r="SVO2317" s="37"/>
      <c r="SVP2317" s="38"/>
      <c r="SVQ2317" s="37"/>
      <c r="SVR2317" s="38"/>
      <c r="SVS2317" s="37"/>
      <c r="SVT2317" s="38"/>
      <c r="SVU2317" s="37"/>
      <c r="SVV2317" s="38"/>
      <c r="SVW2317" s="37"/>
      <c r="SVX2317" s="38"/>
      <c r="SVY2317" s="37"/>
      <c r="SVZ2317" s="38"/>
      <c r="SWA2317" s="37"/>
      <c r="SWB2317" s="38"/>
      <c r="SWC2317" s="37"/>
      <c r="SWD2317" s="38"/>
      <c r="SWE2317" s="37"/>
      <c r="SWF2317" s="38"/>
      <c r="SWG2317" s="37"/>
      <c r="SWH2317" s="38"/>
      <c r="SWI2317" s="37"/>
      <c r="SWJ2317" s="38"/>
      <c r="SWK2317" s="37"/>
      <c r="SWL2317" s="38"/>
      <c r="SWM2317" s="37"/>
      <c r="SWN2317" s="38"/>
      <c r="SWO2317" s="37"/>
      <c r="SWP2317" s="38"/>
      <c r="SWQ2317" s="37"/>
      <c r="SWR2317" s="38"/>
      <c r="SWS2317" s="37"/>
      <c r="SWT2317" s="38"/>
      <c r="SWU2317" s="37"/>
      <c r="SWV2317" s="38"/>
      <c r="SWW2317" s="37"/>
      <c r="SWX2317" s="38"/>
      <c r="SWY2317" s="37"/>
      <c r="SWZ2317" s="38"/>
      <c r="SXA2317" s="37"/>
      <c r="SXB2317" s="38"/>
      <c r="SXC2317" s="37"/>
      <c r="SXD2317" s="38"/>
      <c r="SXE2317" s="37"/>
      <c r="SXF2317" s="38"/>
      <c r="SXG2317" s="37"/>
      <c r="SXH2317" s="38"/>
      <c r="SXI2317" s="37"/>
      <c r="SXJ2317" s="38"/>
      <c r="SXK2317" s="37"/>
      <c r="SXL2317" s="38"/>
      <c r="SXM2317" s="37"/>
      <c r="SXN2317" s="38"/>
      <c r="SXO2317" s="37"/>
      <c r="SXP2317" s="38"/>
      <c r="SXQ2317" s="37"/>
      <c r="SXR2317" s="38"/>
      <c r="SXS2317" s="37"/>
      <c r="SXT2317" s="38"/>
      <c r="SXU2317" s="37"/>
      <c r="SXV2317" s="38"/>
      <c r="SXW2317" s="37"/>
      <c r="SXX2317" s="38"/>
      <c r="SXY2317" s="37"/>
      <c r="SXZ2317" s="38"/>
      <c r="SYA2317" s="37"/>
      <c r="SYB2317" s="38"/>
      <c r="SYC2317" s="37"/>
      <c r="SYD2317" s="38"/>
      <c r="SYE2317" s="37"/>
      <c r="SYF2317" s="38"/>
      <c r="SYG2317" s="37"/>
      <c r="SYH2317" s="38"/>
      <c r="SYI2317" s="37"/>
      <c r="SYJ2317" s="38"/>
      <c r="SYK2317" s="37"/>
      <c r="SYL2317" s="38"/>
      <c r="SYM2317" s="37"/>
      <c r="SYN2317" s="38"/>
      <c r="SYO2317" s="37"/>
      <c r="SYP2317" s="38"/>
      <c r="SYQ2317" s="37"/>
      <c r="SYR2317" s="38"/>
      <c r="SYS2317" s="37"/>
      <c r="SYT2317" s="38"/>
      <c r="SYU2317" s="37"/>
      <c r="SYV2317" s="38"/>
      <c r="SYW2317" s="37"/>
      <c r="SYX2317" s="38"/>
      <c r="SYY2317" s="37"/>
      <c r="SYZ2317" s="38"/>
      <c r="SZA2317" s="37"/>
      <c r="SZB2317" s="38"/>
      <c r="SZC2317" s="37"/>
      <c r="SZD2317" s="38"/>
      <c r="SZE2317" s="37"/>
      <c r="SZF2317" s="38"/>
      <c r="SZG2317" s="37"/>
      <c r="SZH2317" s="38"/>
      <c r="SZI2317" s="37"/>
      <c r="SZJ2317" s="38"/>
      <c r="SZK2317" s="37"/>
      <c r="SZL2317" s="38"/>
      <c r="SZM2317" s="37"/>
      <c r="SZN2317" s="38"/>
      <c r="SZO2317" s="37"/>
      <c r="SZP2317" s="38"/>
      <c r="SZQ2317" s="37"/>
      <c r="SZR2317" s="38"/>
      <c r="SZS2317" s="37"/>
      <c r="SZT2317" s="38"/>
      <c r="SZU2317" s="37"/>
      <c r="SZV2317" s="38"/>
      <c r="SZW2317" s="37"/>
      <c r="SZX2317" s="38"/>
      <c r="SZY2317" s="37"/>
      <c r="SZZ2317" s="38"/>
      <c r="TAA2317" s="37"/>
      <c r="TAB2317" s="38"/>
      <c r="TAC2317" s="37"/>
      <c r="TAD2317" s="38"/>
      <c r="TAE2317" s="37"/>
      <c r="TAF2317" s="38"/>
      <c r="TAG2317" s="37"/>
      <c r="TAH2317" s="38"/>
      <c r="TAI2317" s="37"/>
      <c r="TAJ2317" s="38"/>
      <c r="TAK2317" s="37"/>
      <c r="TAL2317" s="38"/>
      <c r="TAM2317" s="37"/>
      <c r="TAN2317" s="38"/>
      <c r="TAO2317" s="37"/>
      <c r="TAP2317" s="38"/>
      <c r="TAQ2317" s="37"/>
      <c r="TAR2317" s="38"/>
      <c r="TAS2317" s="37"/>
      <c r="TAT2317" s="38"/>
      <c r="TAU2317" s="37"/>
      <c r="TAV2317" s="38"/>
      <c r="TAW2317" s="37"/>
      <c r="TAX2317" s="38"/>
      <c r="TAY2317" s="37"/>
      <c r="TAZ2317" s="38"/>
      <c r="TBA2317" s="37"/>
      <c r="TBB2317" s="38"/>
      <c r="TBC2317" s="37"/>
      <c r="TBD2317" s="38"/>
      <c r="TBE2317" s="37"/>
      <c r="TBF2317" s="38"/>
      <c r="TBG2317" s="37"/>
      <c r="TBH2317" s="38"/>
      <c r="TBI2317" s="37"/>
      <c r="TBJ2317" s="38"/>
      <c r="TBK2317" s="37"/>
      <c r="TBL2317" s="38"/>
      <c r="TBM2317" s="37"/>
      <c r="TBN2317" s="38"/>
      <c r="TBO2317" s="37"/>
      <c r="TBP2317" s="38"/>
      <c r="TBQ2317" s="37"/>
      <c r="TBR2317" s="38"/>
      <c r="TBS2317" s="37"/>
      <c r="TBT2317" s="38"/>
      <c r="TBU2317" s="37"/>
      <c r="TBV2317" s="38"/>
      <c r="TBW2317" s="37"/>
      <c r="TBX2317" s="38"/>
      <c r="TBY2317" s="37"/>
      <c r="TBZ2317" s="38"/>
      <c r="TCA2317" s="37"/>
      <c r="TCB2317" s="38"/>
      <c r="TCC2317" s="37"/>
      <c r="TCD2317" s="38"/>
      <c r="TCE2317" s="37"/>
      <c r="TCF2317" s="38"/>
      <c r="TCG2317" s="37"/>
      <c r="TCH2317" s="38"/>
      <c r="TCI2317" s="37"/>
      <c r="TCJ2317" s="38"/>
      <c r="TCK2317" s="37"/>
      <c r="TCL2317" s="38"/>
      <c r="TCM2317" s="37"/>
      <c r="TCN2317" s="38"/>
      <c r="TCO2317" s="37"/>
      <c r="TCP2317" s="38"/>
      <c r="TCQ2317" s="37"/>
      <c r="TCR2317" s="38"/>
      <c r="TCS2317" s="37"/>
      <c r="TCT2317" s="38"/>
      <c r="TCU2317" s="37"/>
      <c r="TCV2317" s="38"/>
      <c r="TCW2317" s="37"/>
      <c r="TCX2317" s="38"/>
      <c r="TCY2317" s="37"/>
      <c r="TCZ2317" s="38"/>
      <c r="TDA2317" s="37"/>
      <c r="TDB2317" s="38"/>
      <c r="TDC2317" s="37"/>
      <c r="TDD2317" s="38"/>
      <c r="TDE2317" s="37"/>
      <c r="TDF2317" s="38"/>
      <c r="TDG2317" s="37"/>
      <c r="TDH2317" s="38"/>
      <c r="TDI2317" s="37"/>
      <c r="TDJ2317" s="38"/>
      <c r="TDK2317" s="37"/>
      <c r="TDL2317" s="38"/>
      <c r="TDM2317" s="37"/>
      <c r="TDN2317" s="38"/>
      <c r="TDO2317" s="37"/>
      <c r="TDP2317" s="38"/>
      <c r="TDQ2317" s="37"/>
      <c r="TDR2317" s="38"/>
      <c r="TDS2317" s="37"/>
      <c r="TDT2317" s="38"/>
      <c r="TDU2317" s="37"/>
      <c r="TDV2317" s="38"/>
      <c r="TDW2317" s="37"/>
      <c r="TDX2317" s="38"/>
      <c r="TDY2317" s="37"/>
      <c r="TDZ2317" s="38"/>
      <c r="TEA2317" s="37"/>
      <c r="TEB2317" s="38"/>
      <c r="TEC2317" s="37"/>
      <c r="TED2317" s="38"/>
      <c r="TEE2317" s="37"/>
      <c r="TEF2317" s="38"/>
      <c r="TEG2317" s="37"/>
      <c r="TEH2317" s="38"/>
      <c r="TEI2317" s="37"/>
      <c r="TEJ2317" s="38"/>
      <c r="TEK2317" s="37"/>
      <c r="TEL2317" s="38"/>
      <c r="TEM2317" s="37"/>
      <c r="TEN2317" s="38"/>
      <c r="TEO2317" s="37"/>
      <c r="TEP2317" s="38"/>
      <c r="TEQ2317" s="37"/>
      <c r="TER2317" s="38"/>
      <c r="TES2317" s="37"/>
      <c r="TET2317" s="38"/>
      <c r="TEU2317" s="37"/>
      <c r="TEV2317" s="38"/>
      <c r="TEW2317" s="37"/>
      <c r="TEX2317" s="38"/>
      <c r="TEY2317" s="37"/>
      <c r="TEZ2317" s="38"/>
      <c r="TFA2317" s="37"/>
      <c r="TFB2317" s="38"/>
      <c r="TFC2317" s="37"/>
      <c r="TFD2317" s="38"/>
      <c r="TFE2317" s="37"/>
      <c r="TFF2317" s="38"/>
      <c r="TFG2317" s="37"/>
      <c r="TFH2317" s="38"/>
      <c r="TFI2317" s="37"/>
      <c r="TFJ2317" s="38"/>
      <c r="TFK2317" s="37"/>
      <c r="TFL2317" s="38"/>
      <c r="TFM2317" s="37"/>
      <c r="TFN2317" s="38"/>
      <c r="TFO2317" s="37"/>
      <c r="TFP2317" s="38"/>
      <c r="TFQ2317" s="37"/>
      <c r="TFR2317" s="38"/>
      <c r="TFS2317" s="37"/>
      <c r="TFT2317" s="38"/>
      <c r="TFU2317" s="37"/>
      <c r="TFV2317" s="38"/>
      <c r="TFW2317" s="37"/>
      <c r="TFX2317" s="38"/>
      <c r="TFY2317" s="37"/>
      <c r="TFZ2317" s="38"/>
      <c r="TGA2317" s="37"/>
      <c r="TGB2317" s="38"/>
      <c r="TGC2317" s="37"/>
      <c r="TGD2317" s="38"/>
      <c r="TGE2317" s="37"/>
      <c r="TGF2317" s="38"/>
      <c r="TGG2317" s="37"/>
      <c r="TGH2317" s="38"/>
      <c r="TGI2317" s="37"/>
      <c r="TGJ2317" s="38"/>
      <c r="TGK2317" s="37"/>
      <c r="TGL2317" s="38"/>
      <c r="TGM2317" s="37"/>
      <c r="TGN2317" s="38"/>
      <c r="TGO2317" s="37"/>
      <c r="TGP2317" s="38"/>
      <c r="TGQ2317" s="37"/>
      <c r="TGR2317" s="38"/>
      <c r="TGS2317" s="37"/>
      <c r="TGT2317" s="38"/>
      <c r="TGU2317" s="37"/>
      <c r="TGV2317" s="38"/>
      <c r="TGW2317" s="37"/>
      <c r="TGX2317" s="38"/>
      <c r="TGY2317" s="37"/>
      <c r="TGZ2317" s="38"/>
      <c r="THA2317" s="37"/>
      <c r="THB2317" s="38"/>
      <c r="THC2317" s="37"/>
      <c r="THD2317" s="38"/>
      <c r="THE2317" s="37"/>
      <c r="THF2317" s="38"/>
      <c r="THG2317" s="37"/>
      <c r="THH2317" s="38"/>
      <c r="THI2317" s="37"/>
      <c r="THJ2317" s="38"/>
      <c r="THK2317" s="37"/>
      <c r="THL2317" s="38"/>
      <c r="THM2317" s="37"/>
      <c r="THN2317" s="38"/>
      <c r="THO2317" s="37"/>
      <c r="THP2317" s="38"/>
      <c r="THQ2317" s="37"/>
      <c r="THR2317" s="38"/>
      <c r="THS2317" s="37"/>
      <c r="THT2317" s="38"/>
      <c r="THU2317" s="37"/>
      <c r="THV2317" s="38"/>
      <c r="THW2317" s="37"/>
      <c r="THX2317" s="38"/>
      <c r="THY2317" s="37"/>
      <c r="THZ2317" s="38"/>
      <c r="TIA2317" s="37"/>
      <c r="TIB2317" s="38"/>
      <c r="TIC2317" s="37"/>
      <c r="TID2317" s="38"/>
      <c r="TIE2317" s="37"/>
      <c r="TIF2317" s="38"/>
      <c r="TIG2317" s="37"/>
      <c r="TIH2317" s="38"/>
      <c r="TII2317" s="37"/>
      <c r="TIJ2317" s="38"/>
      <c r="TIK2317" s="37"/>
      <c r="TIL2317" s="38"/>
      <c r="TIM2317" s="37"/>
      <c r="TIN2317" s="38"/>
      <c r="TIO2317" s="37"/>
      <c r="TIP2317" s="38"/>
      <c r="TIQ2317" s="37"/>
      <c r="TIR2317" s="38"/>
      <c r="TIS2317" s="37"/>
      <c r="TIT2317" s="38"/>
      <c r="TIU2317" s="37"/>
      <c r="TIV2317" s="38"/>
      <c r="TIW2317" s="37"/>
      <c r="TIX2317" s="38"/>
      <c r="TIY2317" s="37"/>
      <c r="TIZ2317" s="38"/>
      <c r="TJA2317" s="37"/>
      <c r="TJB2317" s="38"/>
      <c r="TJC2317" s="37"/>
      <c r="TJD2317" s="38"/>
      <c r="TJE2317" s="37"/>
      <c r="TJF2317" s="38"/>
      <c r="TJG2317" s="37"/>
      <c r="TJH2317" s="38"/>
      <c r="TJI2317" s="37"/>
      <c r="TJJ2317" s="38"/>
      <c r="TJK2317" s="37"/>
      <c r="TJL2317" s="38"/>
      <c r="TJM2317" s="37"/>
      <c r="TJN2317" s="38"/>
      <c r="TJO2317" s="37"/>
      <c r="TJP2317" s="38"/>
      <c r="TJQ2317" s="37"/>
      <c r="TJR2317" s="38"/>
      <c r="TJS2317" s="37"/>
      <c r="TJT2317" s="38"/>
      <c r="TJU2317" s="37"/>
      <c r="TJV2317" s="38"/>
      <c r="TJW2317" s="37"/>
      <c r="TJX2317" s="38"/>
      <c r="TJY2317" s="37"/>
      <c r="TJZ2317" s="38"/>
      <c r="TKA2317" s="37"/>
      <c r="TKB2317" s="38"/>
      <c r="TKC2317" s="37"/>
      <c r="TKD2317" s="38"/>
      <c r="TKE2317" s="37"/>
      <c r="TKF2317" s="38"/>
      <c r="TKG2317" s="37"/>
      <c r="TKH2317" s="38"/>
      <c r="TKI2317" s="37"/>
      <c r="TKJ2317" s="38"/>
      <c r="TKK2317" s="37"/>
      <c r="TKL2317" s="38"/>
      <c r="TKM2317" s="37"/>
      <c r="TKN2317" s="38"/>
      <c r="TKO2317" s="37"/>
      <c r="TKP2317" s="38"/>
      <c r="TKQ2317" s="37"/>
      <c r="TKR2317" s="38"/>
      <c r="TKS2317" s="37"/>
      <c r="TKT2317" s="38"/>
      <c r="TKU2317" s="37"/>
      <c r="TKV2317" s="38"/>
      <c r="TKW2317" s="37"/>
      <c r="TKX2317" s="38"/>
      <c r="TKY2317" s="37"/>
      <c r="TKZ2317" s="38"/>
      <c r="TLA2317" s="37"/>
      <c r="TLB2317" s="38"/>
      <c r="TLC2317" s="37"/>
      <c r="TLD2317" s="38"/>
      <c r="TLE2317" s="37"/>
      <c r="TLF2317" s="38"/>
      <c r="TLG2317" s="37"/>
      <c r="TLH2317" s="38"/>
      <c r="TLI2317" s="37"/>
      <c r="TLJ2317" s="38"/>
      <c r="TLK2317" s="37"/>
      <c r="TLL2317" s="38"/>
      <c r="TLM2317" s="37"/>
      <c r="TLN2317" s="38"/>
      <c r="TLO2317" s="37"/>
      <c r="TLP2317" s="38"/>
      <c r="TLQ2317" s="37"/>
      <c r="TLR2317" s="38"/>
      <c r="TLS2317" s="37"/>
      <c r="TLT2317" s="38"/>
      <c r="TLU2317" s="37"/>
      <c r="TLV2317" s="38"/>
      <c r="TLW2317" s="37"/>
      <c r="TLX2317" s="38"/>
      <c r="TLY2317" s="37"/>
      <c r="TLZ2317" s="38"/>
      <c r="TMA2317" s="37"/>
      <c r="TMB2317" s="38"/>
      <c r="TMC2317" s="37"/>
      <c r="TMD2317" s="38"/>
      <c r="TME2317" s="37"/>
      <c r="TMF2317" s="38"/>
      <c r="TMG2317" s="37"/>
      <c r="TMH2317" s="38"/>
      <c r="TMI2317" s="37"/>
      <c r="TMJ2317" s="38"/>
      <c r="TMK2317" s="37"/>
      <c r="TML2317" s="38"/>
      <c r="TMM2317" s="37"/>
      <c r="TMN2317" s="38"/>
      <c r="TMO2317" s="37"/>
      <c r="TMP2317" s="38"/>
      <c r="TMQ2317" s="37"/>
      <c r="TMR2317" s="38"/>
      <c r="TMS2317" s="37"/>
      <c r="TMT2317" s="38"/>
      <c r="TMU2317" s="37"/>
      <c r="TMV2317" s="38"/>
      <c r="TMW2317" s="37"/>
      <c r="TMX2317" s="38"/>
      <c r="TMY2317" s="37"/>
      <c r="TMZ2317" s="38"/>
      <c r="TNA2317" s="37"/>
      <c r="TNB2317" s="38"/>
      <c r="TNC2317" s="37"/>
      <c r="TND2317" s="38"/>
      <c r="TNE2317" s="37"/>
      <c r="TNF2317" s="38"/>
      <c r="TNG2317" s="37"/>
      <c r="TNH2317" s="38"/>
      <c r="TNI2317" s="37"/>
      <c r="TNJ2317" s="38"/>
      <c r="TNK2317" s="37"/>
      <c r="TNL2317" s="38"/>
      <c r="TNM2317" s="37"/>
      <c r="TNN2317" s="38"/>
      <c r="TNO2317" s="37"/>
      <c r="TNP2317" s="38"/>
      <c r="TNQ2317" s="37"/>
      <c r="TNR2317" s="38"/>
      <c r="TNS2317" s="37"/>
      <c r="TNT2317" s="38"/>
      <c r="TNU2317" s="37"/>
      <c r="TNV2317" s="38"/>
      <c r="TNW2317" s="37"/>
      <c r="TNX2317" s="38"/>
      <c r="TNY2317" s="37"/>
      <c r="TNZ2317" s="38"/>
      <c r="TOA2317" s="37"/>
      <c r="TOB2317" s="38"/>
      <c r="TOC2317" s="37"/>
      <c r="TOD2317" s="38"/>
      <c r="TOE2317" s="37"/>
      <c r="TOF2317" s="38"/>
      <c r="TOG2317" s="37"/>
      <c r="TOH2317" s="38"/>
      <c r="TOI2317" s="37"/>
      <c r="TOJ2317" s="38"/>
      <c r="TOK2317" s="37"/>
      <c r="TOL2317" s="38"/>
      <c r="TOM2317" s="37"/>
      <c r="TON2317" s="38"/>
      <c r="TOO2317" s="37"/>
      <c r="TOP2317" s="38"/>
      <c r="TOQ2317" s="37"/>
      <c r="TOR2317" s="38"/>
      <c r="TOS2317" s="37"/>
      <c r="TOT2317" s="38"/>
      <c r="TOU2317" s="37"/>
      <c r="TOV2317" s="38"/>
      <c r="TOW2317" s="37"/>
      <c r="TOX2317" s="38"/>
      <c r="TOY2317" s="37"/>
      <c r="TOZ2317" s="38"/>
      <c r="TPA2317" s="37"/>
      <c r="TPB2317" s="38"/>
      <c r="TPC2317" s="37"/>
      <c r="TPD2317" s="38"/>
      <c r="TPE2317" s="37"/>
      <c r="TPF2317" s="38"/>
      <c r="TPG2317" s="37"/>
      <c r="TPH2317" s="38"/>
      <c r="TPI2317" s="37"/>
      <c r="TPJ2317" s="38"/>
      <c r="TPK2317" s="37"/>
      <c r="TPL2317" s="38"/>
      <c r="TPM2317" s="37"/>
      <c r="TPN2317" s="38"/>
      <c r="TPO2317" s="37"/>
      <c r="TPP2317" s="38"/>
      <c r="TPQ2317" s="37"/>
      <c r="TPR2317" s="38"/>
      <c r="TPS2317" s="37"/>
      <c r="TPT2317" s="38"/>
      <c r="TPU2317" s="37"/>
      <c r="TPV2317" s="38"/>
      <c r="TPW2317" s="37"/>
      <c r="TPX2317" s="38"/>
      <c r="TPY2317" s="37"/>
      <c r="TPZ2317" s="38"/>
      <c r="TQA2317" s="37"/>
      <c r="TQB2317" s="38"/>
      <c r="TQC2317" s="37"/>
      <c r="TQD2317" s="38"/>
      <c r="TQE2317" s="37"/>
      <c r="TQF2317" s="38"/>
      <c r="TQG2317" s="37"/>
      <c r="TQH2317" s="38"/>
      <c r="TQI2317" s="37"/>
      <c r="TQJ2317" s="38"/>
      <c r="TQK2317" s="37"/>
      <c r="TQL2317" s="38"/>
      <c r="TQM2317" s="37"/>
      <c r="TQN2317" s="38"/>
      <c r="TQO2317" s="37"/>
      <c r="TQP2317" s="38"/>
      <c r="TQQ2317" s="37"/>
      <c r="TQR2317" s="38"/>
      <c r="TQS2317" s="37"/>
      <c r="TQT2317" s="38"/>
      <c r="TQU2317" s="37"/>
      <c r="TQV2317" s="38"/>
      <c r="TQW2317" s="37"/>
      <c r="TQX2317" s="38"/>
      <c r="TQY2317" s="37"/>
      <c r="TQZ2317" s="38"/>
      <c r="TRA2317" s="37"/>
      <c r="TRB2317" s="38"/>
      <c r="TRC2317" s="37"/>
      <c r="TRD2317" s="38"/>
      <c r="TRE2317" s="37"/>
      <c r="TRF2317" s="38"/>
      <c r="TRG2317" s="37"/>
      <c r="TRH2317" s="38"/>
      <c r="TRI2317" s="37"/>
      <c r="TRJ2317" s="38"/>
      <c r="TRK2317" s="37"/>
      <c r="TRL2317" s="38"/>
      <c r="TRM2317" s="37"/>
      <c r="TRN2317" s="38"/>
      <c r="TRO2317" s="37"/>
      <c r="TRP2317" s="38"/>
      <c r="TRQ2317" s="37"/>
      <c r="TRR2317" s="38"/>
      <c r="TRS2317" s="37"/>
      <c r="TRT2317" s="38"/>
      <c r="TRU2317" s="37"/>
      <c r="TRV2317" s="38"/>
      <c r="TRW2317" s="37"/>
      <c r="TRX2317" s="38"/>
      <c r="TRY2317" s="37"/>
      <c r="TRZ2317" s="38"/>
      <c r="TSA2317" s="37"/>
      <c r="TSB2317" s="38"/>
      <c r="TSC2317" s="37"/>
      <c r="TSD2317" s="38"/>
      <c r="TSE2317" s="37"/>
      <c r="TSF2317" s="38"/>
      <c r="TSG2317" s="37"/>
      <c r="TSH2317" s="38"/>
      <c r="TSI2317" s="37"/>
      <c r="TSJ2317" s="38"/>
      <c r="TSK2317" s="37"/>
      <c r="TSL2317" s="38"/>
      <c r="TSM2317" s="37"/>
      <c r="TSN2317" s="38"/>
      <c r="TSO2317" s="37"/>
      <c r="TSP2317" s="38"/>
      <c r="TSQ2317" s="37"/>
      <c r="TSR2317" s="38"/>
      <c r="TSS2317" s="37"/>
      <c r="TST2317" s="38"/>
      <c r="TSU2317" s="37"/>
      <c r="TSV2317" s="38"/>
      <c r="TSW2317" s="37"/>
      <c r="TSX2317" s="38"/>
      <c r="TSY2317" s="37"/>
      <c r="TSZ2317" s="38"/>
      <c r="TTA2317" s="37"/>
      <c r="TTB2317" s="38"/>
      <c r="TTC2317" s="37"/>
      <c r="TTD2317" s="38"/>
      <c r="TTE2317" s="37"/>
      <c r="TTF2317" s="38"/>
      <c r="TTG2317" s="37"/>
      <c r="TTH2317" s="38"/>
      <c r="TTI2317" s="37"/>
      <c r="TTJ2317" s="38"/>
      <c r="TTK2317" s="37"/>
      <c r="TTL2317" s="38"/>
      <c r="TTM2317" s="37"/>
      <c r="TTN2317" s="38"/>
      <c r="TTO2317" s="37"/>
      <c r="TTP2317" s="38"/>
      <c r="TTQ2317" s="37"/>
      <c r="TTR2317" s="38"/>
      <c r="TTS2317" s="37"/>
      <c r="TTT2317" s="38"/>
      <c r="TTU2317" s="37"/>
      <c r="TTV2317" s="38"/>
      <c r="TTW2317" s="37"/>
      <c r="TTX2317" s="38"/>
      <c r="TTY2317" s="37"/>
      <c r="TTZ2317" s="38"/>
      <c r="TUA2317" s="37"/>
      <c r="TUB2317" s="38"/>
      <c r="TUC2317" s="37"/>
      <c r="TUD2317" s="38"/>
      <c r="TUE2317" s="37"/>
      <c r="TUF2317" s="38"/>
      <c r="TUG2317" s="37"/>
      <c r="TUH2317" s="38"/>
      <c r="TUI2317" s="37"/>
      <c r="TUJ2317" s="38"/>
      <c r="TUK2317" s="37"/>
      <c r="TUL2317" s="38"/>
      <c r="TUM2317" s="37"/>
      <c r="TUN2317" s="38"/>
      <c r="TUO2317" s="37"/>
      <c r="TUP2317" s="38"/>
      <c r="TUQ2317" s="37"/>
      <c r="TUR2317" s="38"/>
      <c r="TUS2317" s="37"/>
      <c r="TUT2317" s="38"/>
      <c r="TUU2317" s="37"/>
      <c r="TUV2317" s="38"/>
      <c r="TUW2317" s="37"/>
      <c r="TUX2317" s="38"/>
      <c r="TUY2317" s="37"/>
      <c r="TUZ2317" s="38"/>
      <c r="TVA2317" s="37"/>
      <c r="TVB2317" s="38"/>
      <c r="TVC2317" s="37"/>
      <c r="TVD2317" s="38"/>
      <c r="TVE2317" s="37"/>
      <c r="TVF2317" s="38"/>
      <c r="TVG2317" s="37"/>
      <c r="TVH2317" s="38"/>
      <c r="TVI2317" s="37"/>
      <c r="TVJ2317" s="38"/>
      <c r="TVK2317" s="37"/>
      <c r="TVL2317" s="38"/>
      <c r="TVM2317" s="37"/>
      <c r="TVN2317" s="38"/>
      <c r="TVO2317" s="37"/>
      <c r="TVP2317" s="38"/>
      <c r="TVQ2317" s="37"/>
      <c r="TVR2317" s="38"/>
      <c r="TVS2317" s="37"/>
      <c r="TVT2317" s="38"/>
      <c r="TVU2317" s="37"/>
      <c r="TVV2317" s="38"/>
      <c r="TVW2317" s="37"/>
      <c r="TVX2317" s="38"/>
      <c r="TVY2317" s="37"/>
      <c r="TVZ2317" s="38"/>
      <c r="TWA2317" s="37"/>
      <c r="TWB2317" s="38"/>
      <c r="TWC2317" s="37"/>
      <c r="TWD2317" s="38"/>
      <c r="TWE2317" s="37"/>
      <c r="TWF2317" s="38"/>
      <c r="TWG2317" s="37"/>
      <c r="TWH2317" s="38"/>
      <c r="TWI2317" s="37"/>
      <c r="TWJ2317" s="38"/>
      <c r="TWK2317" s="37"/>
      <c r="TWL2317" s="38"/>
      <c r="TWM2317" s="37"/>
      <c r="TWN2317" s="38"/>
      <c r="TWO2317" s="37"/>
      <c r="TWP2317" s="38"/>
      <c r="TWQ2317" s="37"/>
      <c r="TWR2317" s="38"/>
      <c r="TWS2317" s="37"/>
      <c r="TWT2317" s="38"/>
      <c r="TWU2317" s="37"/>
      <c r="TWV2317" s="38"/>
      <c r="TWW2317" s="37"/>
      <c r="TWX2317" s="38"/>
      <c r="TWY2317" s="37"/>
      <c r="TWZ2317" s="38"/>
      <c r="TXA2317" s="37"/>
      <c r="TXB2317" s="38"/>
      <c r="TXC2317" s="37"/>
      <c r="TXD2317" s="38"/>
      <c r="TXE2317" s="37"/>
      <c r="TXF2317" s="38"/>
      <c r="TXG2317" s="37"/>
      <c r="TXH2317" s="38"/>
      <c r="TXI2317" s="37"/>
      <c r="TXJ2317" s="38"/>
      <c r="TXK2317" s="37"/>
      <c r="TXL2317" s="38"/>
      <c r="TXM2317" s="37"/>
      <c r="TXN2317" s="38"/>
      <c r="TXO2317" s="37"/>
      <c r="TXP2317" s="38"/>
      <c r="TXQ2317" s="37"/>
      <c r="TXR2317" s="38"/>
      <c r="TXS2317" s="37"/>
      <c r="TXT2317" s="38"/>
      <c r="TXU2317" s="37"/>
      <c r="TXV2317" s="38"/>
      <c r="TXW2317" s="37"/>
      <c r="TXX2317" s="38"/>
      <c r="TXY2317" s="37"/>
      <c r="TXZ2317" s="38"/>
      <c r="TYA2317" s="37"/>
      <c r="TYB2317" s="38"/>
      <c r="TYC2317" s="37"/>
      <c r="TYD2317" s="38"/>
      <c r="TYE2317" s="37"/>
      <c r="TYF2317" s="38"/>
      <c r="TYG2317" s="37"/>
      <c r="TYH2317" s="38"/>
      <c r="TYI2317" s="37"/>
      <c r="TYJ2317" s="38"/>
      <c r="TYK2317" s="37"/>
      <c r="TYL2317" s="38"/>
      <c r="TYM2317" s="37"/>
      <c r="TYN2317" s="38"/>
      <c r="TYO2317" s="37"/>
      <c r="TYP2317" s="38"/>
      <c r="TYQ2317" s="37"/>
      <c r="TYR2317" s="38"/>
      <c r="TYS2317" s="37"/>
      <c r="TYT2317" s="38"/>
      <c r="TYU2317" s="37"/>
      <c r="TYV2317" s="38"/>
      <c r="TYW2317" s="37"/>
      <c r="TYX2317" s="38"/>
      <c r="TYY2317" s="37"/>
      <c r="TYZ2317" s="38"/>
      <c r="TZA2317" s="37"/>
      <c r="TZB2317" s="38"/>
      <c r="TZC2317" s="37"/>
      <c r="TZD2317" s="38"/>
      <c r="TZE2317" s="37"/>
      <c r="TZF2317" s="38"/>
      <c r="TZG2317" s="37"/>
      <c r="TZH2317" s="38"/>
      <c r="TZI2317" s="37"/>
      <c r="TZJ2317" s="38"/>
      <c r="TZK2317" s="37"/>
      <c r="TZL2317" s="38"/>
      <c r="TZM2317" s="37"/>
      <c r="TZN2317" s="38"/>
      <c r="TZO2317" s="37"/>
      <c r="TZP2317" s="38"/>
      <c r="TZQ2317" s="37"/>
      <c r="TZR2317" s="38"/>
      <c r="TZS2317" s="37"/>
      <c r="TZT2317" s="38"/>
      <c r="TZU2317" s="37"/>
      <c r="TZV2317" s="38"/>
      <c r="TZW2317" s="37"/>
      <c r="TZX2317" s="38"/>
      <c r="TZY2317" s="37"/>
      <c r="TZZ2317" s="38"/>
      <c r="UAA2317" s="37"/>
      <c r="UAB2317" s="38"/>
      <c r="UAC2317" s="37"/>
      <c r="UAD2317" s="38"/>
      <c r="UAE2317" s="37"/>
      <c r="UAF2317" s="38"/>
      <c r="UAG2317" s="37"/>
      <c r="UAH2317" s="38"/>
      <c r="UAI2317" s="37"/>
      <c r="UAJ2317" s="38"/>
      <c r="UAK2317" s="37"/>
      <c r="UAL2317" s="38"/>
      <c r="UAM2317" s="37"/>
      <c r="UAN2317" s="38"/>
      <c r="UAO2317" s="37"/>
      <c r="UAP2317" s="38"/>
      <c r="UAQ2317" s="37"/>
      <c r="UAR2317" s="38"/>
      <c r="UAS2317" s="37"/>
      <c r="UAT2317" s="38"/>
      <c r="UAU2317" s="37"/>
      <c r="UAV2317" s="38"/>
      <c r="UAW2317" s="37"/>
      <c r="UAX2317" s="38"/>
      <c r="UAY2317" s="37"/>
      <c r="UAZ2317" s="38"/>
      <c r="UBA2317" s="37"/>
      <c r="UBB2317" s="38"/>
      <c r="UBC2317" s="37"/>
      <c r="UBD2317" s="38"/>
      <c r="UBE2317" s="37"/>
      <c r="UBF2317" s="38"/>
      <c r="UBG2317" s="37"/>
      <c r="UBH2317" s="38"/>
      <c r="UBI2317" s="37"/>
      <c r="UBJ2317" s="38"/>
      <c r="UBK2317" s="37"/>
      <c r="UBL2317" s="38"/>
      <c r="UBM2317" s="37"/>
      <c r="UBN2317" s="38"/>
      <c r="UBO2317" s="37"/>
      <c r="UBP2317" s="38"/>
      <c r="UBQ2317" s="37"/>
      <c r="UBR2317" s="38"/>
      <c r="UBS2317" s="37"/>
      <c r="UBT2317" s="38"/>
      <c r="UBU2317" s="37"/>
      <c r="UBV2317" s="38"/>
      <c r="UBW2317" s="37"/>
      <c r="UBX2317" s="38"/>
      <c r="UBY2317" s="37"/>
      <c r="UBZ2317" s="38"/>
      <c r="UCA2317" s="37"/>
      <c r="UCB2317" s="38"/>
      <c r="UCC2317" s="37"/>
      <c r="UCD2317" s="38"/>
      <c r="UCE2317" s="37"/>
      <c r="UCF2317" s="38"/>
      <c r="UCG2317" s="37"/>
      <c r="UCH2317" s="38"/>
      <c r="UCI2317" s="37"/>
      <c r="UCJ2317" s="38"/>
      <c r="UCK2317" s="37"/>
      <c r="UCL2317" s="38"/>
      <c r="UCM2317" s="37"/>
      <c r="UCN2317" s="38"/>
      <c r="UCO2317" s="37"/>
      <c r="UCP2317" s="38"/>
      <c r="UCQ2317" s="37"/>
      <c r="UCR2317" s="38"/>
      <c r="UCS2317" s="37"/>
      <c r="UCT2317" s="38"/>
      <c r="UCU2317" s="37"/>
      <c r="UCV2317" s="38"/>
      <c r="UCW2317" s="37"/>
      <c r="UCX2317" s="38"/>
      <c r="UCY2317" s="37"/>
      <c r="UCZ2317" s="38"/>
      <c r="UDA2317" s="37"/>
      <c r="UDB2317" s="38"/>
      <c r="UDC2317" s="37"/>
      <c r="UDD2317" s="38"/>
      <c r="UDE2317" s="37"/>
      <c r="UDF2317" s="38"/>
      <c r="UDG2317" s="37"/>
      <c r="UDH2317" s="38"/>
      <c r="UDI2317" s="37"/>
      <c r="UDJ2317" s="38"/>
      <c r="UDK2317" s="37"/>
      <c r="UDL2317" s="38"/>
      <c r="UDM2317" s="37"/>
      <c r="UDN2317" s="38"/>
      <c r="UDO2317" s="37"/>
      <c r="UDP2317" s="38"/>
      <c r="UDQ2317" s="37"/>
      <c r="UDR2317" s="38"/>
      <c r="UDS2317" s="37"/>
      <c r="UDT2317" s="38"/>
      <c r="UDU2317" s="37"/>
      <c r="UDV2317" s="38"/>
      <c r="UDW2317" s="37"/>
      <c r="UDX2317" s="38"/>
      <c r="UDY2317" s="37"/>
      <c r="UDZ2317" s="38"/>
      <c r="UEA2317" s="37"/>
      <c r="UEB2317" s="38"/>
      <c r="UEC2317" s="37"/>
      <c r="UED2317" s="38"/>
      <c r="UEE2317" s="37"/>
      <c r="UEF2317" s="38"/>
      <c r="UEG2317" s="37"/>
      <c r="UEH2317" s="38"/>
      <c r="UEI2317" s="37"/>
      <c r="UEJ2317" s="38"/>
      <c r="UEK2317" s="37"/>
      <c r="UEL2317" s="38"/>
      <c r="UEM2317" s="37"/>
      <c r="UEN2317" s="38"/>
      <c r="UEO2317" s="37"/>
      <c r="UEP2317" s="38"/>
      <c r="UEQ2317" s="37"/>
      <c r="UER2317" s="38"/>
      <c r="UES2317" s="37"/>
      <c r="UET2317" s="38"/>
      <c r="UEU2317" s="37"/>
      <c r="UEV2317" s="38"/>
      <c r="UEW2317" s="37"/>
      <c r="UEX2317" s="38"/>
      <c r="UEY2317" s="37"/>
      <c r="UEZ2317" s="38"/>
      <c r="UFA2317" s="37"/>
      <c r="UFB2317" s="38"/>
      <c r="UFC2317" s="37"/>
      <c r="UFD2317" s="38"/>
      <c r="UFE2317" s="37"/>
      <c r="UFF2317" s="38"/>
      <c r="UFG2317" s="37"/>
      <c r="UFH2317" s="38"/>
      <c r="UFI2317" s="37"/>
      <c r="UFJ2317" s="38"/>
      <c r="UFK2317" s="37"/>
      <c r="UFL2317" s="38"/>
      <c r="UFM2317" s="37"/>
      <c r="UFN2317" s="38"/>
      <c r="UFO2317" s="37"/>
      <c r="UFP2317" s="38"/>
      <c r="UFQ2317" s="37"/>
      <c r="UFR2317" s="38"/>
      <c r="UFS2317" s="37"/>
      <c r="UFT2317" s="38"/>
      <c r="UFU2317" s="37"/>
      <c r="UFV2317" s="38"/>
      <c r="UFW2317" s="37"/>
      <c r="UFX2317" s="38"/>
      <c r="UFY2317" s="37"/>
      <c r="UFZ2317" s="38"/>
      <c r="UGA2317" s="37"/>
      <c r="UGB2317" s="38"/>
      <c r="UGC2317" s="37"/>
      <c r="UGD2317" s="38"/>
      <c r="UGE2317" s="37"/>
      <c r="UGF2317" s="38"/>
      <c r="UGG2317" s="37"/>
      <c r="UGH2317" s="38"/>
      <c r="UGI2317" s="37"/>
      <c r="UGJ2317" s="38"/>
      <c r="UGK2317" s="37"/>
      <c r="UGL2317" s="38"/>
      <c r="UGM2317" s="37"/>
      <c r="UGN2317" s="38"/>
      <c r="UGO2317" s="37"/>
      <c r="UGP2317" s="38"/>
      <c r="UGQ2317" s="37"/>
      <c r="UGR2317" s="38"/>
      <c r="UGS2317" s="37"/>
      <c r="UGT2317" s="38"/>
      <c r="UGU2317" s="37"/>
      <c r="UGV2317" s="38"/>
      <c r="UGW2317" s="37"/>
      <c r="UGX2317" s="38"/>
      <c r="UGY2317" s="37"/>
      <c r="UGZ2317" s="38"/>
      <c r="UHA2317" s="37"/>
      <c r="UHB2317" s="38"/>
      <c r="UHC2317" s="37"/>
      <c r="UHD2317" s="38"/>
      <c r="UHE2317" s="37"/>
      <c r="UHF2317" s="38"/>
      <c r="UHG2317" s="37"/>
      <c r="UHH2317" s="38"/>
      <c r="UHI2317" s="37"/>
      <c r="UHJ2317" s="38"/>
      <c r="UHK2317" s="37"/>
      <c r="UHL2317" s="38"/>
      <c r="UHM2317" s="37"/>
      <c r="UHN2317" s="38"/>
      <c r="UHO2317" s="37"/>
      <c r="UHP2317" s="38"/>
      <c r="UHQ2317" s="37"/>
      <c r="UHR2317" s="38"/>
      <c r="UHS2317" s="37"/>
      <c r="UHT2317" s="38"/>
      <c r="UHU2317" s="37"/>
      <c r="UHV2317" s="38"/>
      <c r="UHW2317" s="37"/>
      <c r="UHX2317" s="38"/>
      <c r="UHY2317" s="37"/>
      <c r="UHZ2317" s="38"/>
      <c r="UIA2317" s="37"/>
      <c r="UIB2317" s="38"/>
      <c r="UIC2317" s="37"/>
      <c r="UID2317" s="38"/>
      <c r="UIE2317" s="37"/>
      <c r="UIF2317" s="38"/>
      <c r="UIG2317" s="37"/>
      <c r="UIH2317" s="38"/>
      <c r="UII2317" s="37"/>
      <c r="UIJ2317" s="38"/>
      <c r="UIK2317" s="37"/>
      <c r="UIL2317" s="38"/>
      <c r="UIM2317" s="37"/>
      <c r="UIN2317" s="38"/>
      <c r="UIO2317" s="37"/>
      <c r="UIP2317" s="38"/>
      <c r="UIQ2317" s="37"/>
      <c r="UIR2317" s="38"/>
      <c r="UIS2317" s="37"/>
      <c r="UIT2317" s="38"/>
      <c r="UIU2317" s="37"/>
      <c r="UIV2317" s="38"/>
      <c r="UIW2317" s="37"/>
      <c r="UIX2317" s="38"/>
      <c r="UIY2317" s="37"/>
      <c r="UIZ2317" s="38"/>
      <c r="UJA2317" s="37"/>
      <c r="UJB2317" s="38"/>
      <c r="UJC2317" s="37"/>
      <c r="UJD2317" s="38"/>
      <c r="UJE2317" s="37"/>
      <c r="UJF2317" s="38"/>
      <c r="UJG2317" s="37"/>
      <c r="UJH2317" s="38"/>
      <c r="UJI2317" s="37"/>
      <c r="UJJ2317" s="38"/>
      <c r="UJK2317" s="37"/>
      <c r="UJL2317" s="38"/>
      <c r="UJM2317" s="37"/>
      <c r="UJN2317" s="38"/>
      <c r="UJO2317" s="37"/>
      <c r="UJP2317" s="38"/>
      <c r="UJQ2317" s="37"/>
      <c r="UJR2317" s="38"/>
      <c r="UJS2317" s="37"/>
      <c r="UJT2317" s="38"/>
      <c r="UJU2317" s="37"/>
      <c r="UJV2317" s="38"/>
      <c r="UJW2317" s="37"/>
      <c r="UJX2317" s="38"/>
      <c r="UJY2317" s="37"/>
      <c r="UJZ2317" s="38"/>
      <c r="UKA2317" s="37"/>
      <c r="UKB2317" s="38"/>
      <c r="UKC2317" s="37"/>
      <c r="UKD2317" s="38"/>
      <c r="UKE2317" s="37"/>
      <c r="UKF2317" s="38"/>
      <c r="UKG2317" s="37"/>
      <c r="UKH2317" s="38"/>
      <c r="UKI2317" s="37"/>
      <c r="UKJ2317" s="38"/>
      <c r="UKK2317" s="37"/>
      <c r="UKL2317" s="38"/>
      <c r="UKM2317" s="37"/>
      <c r="UKN2317" s="38"/>
      <c r="UKO2317" s="37"/>
      <c r="UKP2317" s="38"/>
      <c r="UKQ2317" s="37"/>
      <c r="UKR2317" s="38"/>
      <c r="UKS2317" s="37"/>
      <c r="UKT2317" s="38"/>
      <c r="UKU2317" s="37"/>
      <c r="UKV2317" s="38"/>
      <c r="UKW2317" s="37"/>
      <c r="UKX2317" s="38"/>
      <c r="UKY2317" s="37"/>
      <c r="UKZ2317" s="38"/>
      <c r="ULA2317" s="37"/>
      <c r="ULB2317" s="38"/>
      <c r="ULC2317" s="37"/>
      <c r="ULD2317" s="38"/>
      <c r="ULE2317" s="37"/>
      <c r="ULF2317" s="38"/>
      <c r="ULG2317" s="37"/>
      <c r="ULH2317" s="38"/>
      <c r="ULI2317" s="37"/>
      <c r="ULJ2317" s="38"/>
      <c r="ULK2317" s="37"/>
      <c r="ULL2317" s="38"/>
      <c r="ULM2317" s="37"/>
      <c r="ULN2317" s="38"/>
      <c r="ULO2317" s="37"/>
      <c r="ULP2317" s="38"/>
      <c r="ULQ2317" s="37"/>
      <c r="ULR2317" s="38"/>
      <c r="ULS2317" s="37"/>
      <c r="ULT2317" s="38"/>
      <c r="ULU2317" s="37"/>
      <c r="ULV2317" s="38"/>
      <c r="ULW2317" s="37"/>
      <c r="ULX2317" s="38"/>
      <c r="ULY2317" s="37"/>
      <c r="ULZ2317" s="38"/>
      <c r="UMA2317" s="37"/>
      <c r="UMB2317" s="38"/>
      <c r="UMC2317" s="37"/>
      <c r="UMD2317" s="38"/>
      <c r="UME2317" s="37"/>
      <c r="UMF2317" s="38"/>
      <c r="UMG2317" s="37"/>
      <c r="UMH2317" s="38"/>
      <c r="UMI2317" s="37"/>
      <c r="UMJ2317" s="38"/>
      <c r="UMK2317" s="37"/>
      <c r="UML2317" s="38"/>
      <c r="UMM2317" s="37"/>
      <c r="UMN2317" s="38"/>
      <c r="UMO2317" s="37"/>
      <c r="UMP2317" s="38"/>
      <c r="UMQ2317" s="37"/>
      <c r="UMR2317" s="38"/>
      <c r="UMS2317" s="37"/>
      <c r="UMT2317" s="38"/>
      <c r="UMU2317" s="37"/>
      <c r="UMV2317" s="38"/>
      <c r="UMW2317" s="37"/>
      <c r="UMX2317" s="38"/>
      <c r="UMY2317" s="37"/>
      <c r="UMZ2317" s="38"/>
      <c r="UNA2317" s="37"/>
      <c r="UNB2317" s="38"/>
      <c r="UNC2317" s="37"/>
      <c r="UND2317" s="38"/>
      <c r="UNE2317" s="37"/>
      <c r="UNF2317" s="38"/>
      <c r="UNG2317" s="37"/>
      <c r="UNH2317" s="38"/>
      <c r="UNI2317" s="37"/>
      <c r="UNJ2317" s="38"/>
      <c r="UNK2317" s="37"/>
      <c r="UNL2317" s="38"/>
      <c r="UNM2317" s="37"/>
      <c r="UNN2317" s="38"/>
      <c r="UNO2317" s="37"/>
      <c r="UNP2317" s="38"/>
      <c r="UNQ2317" s="37"/>
      <c r="UNR2317" s="38"/>
      <c r="UNS2317" s="37"/>
      <c r="UNT2317" s="38"/>
      <c r="UNU2317" s="37"/>
      <c r="UNV2317" s="38"/>
      <c r="UNW2317" s="37"/>
      <c r="UNX2317" s="38"/>
      <c r="UNY2317" s="37"/>
      <c r="UNZ2317" s="38"/>
      <c r="UOA2317" s="37"/>
      <c r="UOB2317" s="38"/>
      <c r="UOC2317" s="37"/>
      <c r="UOD2317" s="38"/>
      <c r="UOE2317" s="37"/>
      <c r="UOF2317" s="38"/>
      <c r="UOG2317" s="37"/>
      <c r="UOH2317" s="38"/>
      <c r="UOI2317" s="37"/>
      <c r="UOJ2317" s="38"/>
      <c r="UOK2317" s="37"/>
      <c r="UOL2317" s="38"/>
      <c r="UOM2317" s="37"/>
      <c r="UON2317" s="38"/>
      <c r="UOO2317" s="37"/>
      <c r="UOP2317" s="38"/>
      <c r="UOQ2317" s="37"/>
      <c r="UOR2317" s="38"/>
      <c r="UOS2317" s="37"/>
      <c r="UOT2317" s="38"/>
      <c r="UOU2317" s="37"/>
      <c r="UOV2317" s="38"/>
      <c r="UOW2317" s="37"/>
      <c r="UOX2317" s="38"/>
      <c r="UOY2317" s="37"/>
      <c r="UOZ2317" s="38"/>
      <c r="UPA2317" s="37"/>
      <c r="UPB2317" s="38"/>
      <c r="UPC2317" s="37"/>
      <c r="UPD2317" s="38"/>
      <c r="UPE2317" s="37"/>
      <c r="UPF2317" s="38"/>
      <c r="UPG2317" s="37"/>
      <c r="UPH2317" s="38"/>
      <c r="UPI2317" s="37"/>
      <c r="UPJ2317" s="38"/>
      <c r="UPK2317" s="37"/>
      <c r="UPL2317" s="38"/>
      <c r="UPM2317" s="37"/>
      <c r="UPN2317" s="38"/>
      <c r="UPO2317" s="37"/>
      <c r="UPP2317" s="38"/>
      <c r="UPQ2317" s="37"/>
      <c r="UPR2317" s="38"/>
      <c r="UPS2317" s="37"/>
      <c r="UPT2317" s="38"/>
      <c r="UPU2317" s="37"/>
      <c r="UPV2317" s="38"/>
      <c r="UPW2317" s="37"/>
      <c r="UPX2317" s="38"/>
      <c r="UPY2317" s="37"/>
      <c r="UPZ2317" s="38"/>
      <c r="UQA2317" s="37"/>
      <c r="UQB2317" s="38"/>
      <c r="UQC2317" s="37"/>
      <c r="UQD2317" s="38"/>
      <c r="UQE2317" s="37"/>
      <c r="UQF2317" s="38"/>
      <c r="UQG2317" s="37"/>
      <c r="UQH2317" s="38"/>
      <c r="UQI2317" s="37"/>
      <c r="UQJ2317" s="38"/>
      <c r="UQK2317" s="37"/>
      <c r="UQL2317" s="38"/>
      <c r="UQM2317" s="37"/>
      <c r="UQN2317" s="38"/>
      <c r="UQO2317" s="37"/>
      <c r="UQP2317" s="38"/>
      <c r="UQQ2317" s="37"/>
      <c r="UQR2317" s="38"/>
      <c r="UQS2317" s="37"/>
      <c r="UQT2317" s="38"/>
      <c r="UQU2317" s="37"/>
      <c r="UQV2317" s="38"/>
      <c r="UQW2317" s="37"/>
      <c r="UQX2317" s="38"/>
      <c r="UQY2317" s="37"/>
      <c r="UQZ2317" s="38"/>
      <c r="URA2317" s="37"/>
      <c r="URB2317" s="38"/>
      <c r="URC2317" s="37"/>
      <c r="URD2317" s="38"/>
      <c r="URE2317" s="37"/>
      <c r="URF2317" s="38"/>
      <c r="URG2317" s="37"/>
      <c r="URH2317" s="38"/>
      <c r="URI2317" s="37"/>
      <c r="URJ2317" s="38"/>
      <c r="URK2317" s="37"/>
      <c r="URL2317" s="38"/>
      <c r="URM2317" s="37"/>
      <c r="URN2317" s="38"/>
      <c r="URO2317" s="37"/>
      <c r="URP2317" s="38"/>
      <c r="URQ2317" s="37"/>
      <c r="URR2317" s="38"/>
      <c r="URS2317" s="37"/>
      <c r="URT2317" s="38"/>
      <c r="URU2317" s="37"/>
      <c r="URV2317" s="38"/>
      <c r="URW2317" s="37"/>
      <c r="URX2317" s="38"/>
      <c r="URY2317" s="37"/>
      <c r="URZ2317" s="38"/>
      <c r="USA2317" s="37"/>
      <c r="USB2317" s="38"/>
      <c r="USC2317" s="37"/>
      <c r="USD2317" s="38"/>
      <c r="USE2317" s="37"/>
      <c r="USF2317" s="38"/>
      <c r="USG2317" s="37"/>
      <c r="USH2317" s="38"/>
      <c r="USI2317" s="37"/>
      <c r="USJ2317" s="38"/>
      <c r="USK2317" s="37"/>
      <c r="USL2317" s="38"/>
      <c r="USM2317" s="37"/>
      <c r="USN2317" s="38"/>
      <c r="USO2317" s="37"/>
      <c r="USP2317" s="38"/>
      <c r="USQ2317" s="37"/>
      <c r="USR2317" s="38"/>
      <c r="USS2317" s="37"/>
      <c r="UST2317" s="38"/>
      <c r="USU2317" s="37"/>
      <c r="USV2317" s="38"/>
      <c r="USW2317" s="37"/>
      <c r="USX2317" s="38"/>
      <c r="USY2317" s="37"/>
      <c r="USZ2317" s="38"/>
      <c r="UTA2317" s="37"/>
      <c r="UTB2317" s="38"/>
      <c r="UTC2317" s="37"/>
      <c r="UTD2317" s="38"/>
      <c r="UTE2317" s="37"/>
      <c r="UTF2317" s="38"/>
      <c r="UTG2317" s="37"/>
      <c r="UTH2317" s="38"/>
      <c r="UTI2317" s="37"/>
      <c r="UTJ2317" s="38"/>
      <c r="UTK2317" s="37"/>
      <c r="UTL2317" s="38"/>
      <c r="UTM2317" s="37"/>
      <c r="UTN2317" s="38"/>
      <c r="UTO2317" s="37"/>
      <c r="UTP2317" s="38"/>
      <c r="UTQ2317" s="37"/>
      <c r="UTR2317" s="38"/>
      <c r="UTS2317" s="37"/>
      <c r="UTT2317" s="38"/>
      <c r="UTU2317" s="37"/>
      <c r="UTV2317" s="38"/>
      <c r="UTW2317" s="37"/>
      <c r="UTX2317" s="38"/>
      <c r="UTY2317" s="37"/>
      <c r="UTZ2317" s="38"/>
      <c r="UUA2317" s="37"/>
      <c r="UUB2317" s="38"/>
      <c r="UUC2317" s="37"/>
      <c r="UUD2317" s="38"/>
      <c r="UUE2317" s="37"/>
      <c r="UUF2317" s="38"/>
      <c r="UUG2317" s="37"/>
      <c r="UUH2317" s="38"/>
      <c r="UUI2317" s="37"/>
      <c r="UUJ2317" s="38"/>
      <c r="UUK2317" s="37"/>
      <c r="UUL2317" s="38"/>
      <c r="UUM2317" s="37"/>
      <c r="UUN2317" s="38"/>
      <c r="UUO2317" s="37"/>
      <c r="UUP2317" s="38"/>
      <c r="UUQ2317" s="37"/>
      <c r="UUR2317" s="38"/>
      <c r="UUS2317" s="37"/>
      <c r="UUT2317" s="38"/>
      <c r="UUU2317" s="37"/>
      <c r="UUV2317" s="38"/>
      <c r="UUW2317" s="37"/>
      <c r="UUX2317" s="38"/>
      <c r="UUY2317" s="37"/>
      <c r="UUZ2317" s="38"/>
      <c r="UVA2317" s="37"/>
      <c r="UVB2317" s="38"/>
      <c r="UVC2317" s="37"/>
      <c r="UVD2317" s="38"/>
      <c r="UVE2317" s="37"/>
      <c r="UVF2317" s="38"/>
      <c r="UVG2317" s="37"/>
      <c r="UVH2317" s="38"/>
      <c r="UVI2317" s="37"/>
      <c r="UVJ2317" s="38"/>
      <c r="UVK2317" s="37"/>
      <c r="UVL2317" s="38"/>
      <c r="UVM2317" s="37"/>
      <c r="UVN2317" s="38"/>
      <c r="UVO2317" s="37"/>
      <c r="UVP2317" s="38"/>
      <c r="UVQ2317" s="37"/>
      <c r="UVR2317" s="38"/>
      <c r="UVS2317" s="37"/>
      <c r="UVT2317" s="38"/>
      <c r="UVU2317" s="37"/>
      <c r="UVV2317" s="38"/>
      <c r="UVW2317" s="37"/>
      <c r="UVX2317" s="38"/>
      <c r="UVY2317" s="37"/>
      <c r="UVZ2317" s="38"/>
      <c r="UWA2317" s="37"/>
      <c r="UWB2317" s="38"/>
      <c r="UWC2317" s="37"/>
      <c r="UWD2317" s="38"/>
      <c r="UWE2317" s="37"/>
      <c r="UWF2317" s="38"/>
      <c r="UWG2317" s="37"/>
      <c r="UWH2317" s="38"/>
      <c r="UWI2317" s="37"/>
      <c r="UWJ2317" s="38"/>
      <c r="UWK2317" s="37"/>
      <c r="UWL2317" s="38"/>
      <c r="UWM2317" s="37"/>
      <c r="UWN2317" s="38"/>
      <c r="UWO2317" s="37"/>
      <c r="UWP2317" s="38"/>
      <c r="UWQ2317" s="37"/>
      <c r="UWR2317" s="38"/>
      <c r="UWS2317" s="37"/>
      <c r="UWT2317" s="38"/>
      <c r="UWU2317" s="37"/>
      <c r="UWV2317" s="38"/>
      <c r="UWW2317" s="37"/>
      <c r="UWX2317" s="38"/>
      <c r="UWY2317" s="37"/>
      <c r="UWZ2317" s="38"/>
      <c r="UXA2317" s="37"/>
      <c r="UXB2317" s="38"/>
      <c r="UXC2317" s="37"/>
      <c r="UXD2317" s="38"/>
      <c r="UXE2317" s="37"/>
      <c r="UXF2317" s="38"/>
      <c r="UXG2317" s="37"/>
      <c r="UXH2317" s="38"/>
      <c r="UXI2317" s="37"/>
      <c r="UXJ2317" s="38"/>
      <c r="UXK2317" s="37"/>
      <c r="UXL2317" s="38"/>
      <c r="UXM2317" s="37"/>
      <c r="UXN2317" s="38"/>
      <c r="UXO2317" s="37"/>
      <c r="UXP2317" s="38"/>
      <c r="UXQ2317" s="37"/>
      <c r="UXR2317" s="38"/>
      <c r="UXS2317" s="37"/>
      <c r="UXT2317" s="38"/>
      <c r="UXU2317" s="37"/>
      <c r="UXV2317" s="38"/>
      <c r="UXW2317" s="37"/>
      <c r="UXX2317" s="38"/>
      <c r="UXY2317" s="37"/>
      <c r="UXZ2317" s="38"/>
      <c r="UYA2317" s="37"/>
      <c r="UYB2317" s="38"/>
      <c r="UYC2317" s="37"/>
      <c r="UYD2317" s="38"/>
      <c r="UYE2317" s="37"/>
      <c r="UYF2317" s="38"/>
      <c r="UYG2317" s="37"/>
      <c r="UYH2317" s="38"/>
      <c r="UYI2317" s="37"/>
      <c r="UYJ2317" s="38"/>
      <c r="UYK2317" s="37"/>
      <c r="UYL2317" s="38"/>
      <c r="UYM2317" s="37"/>
      <c r="UYN2317" s="38"/>
      <c r="UYO2317" s="37"/>
      <c r="UYP2317" s="38"/>
      <c r="UYQ2317" s="37"/>
      <c r="UYR2317" s="38"/>
      <c r="UYS2317" s="37"/>
      <c r="UYT2317" s="38"/>
      <c r="UYU2317" s="37"/>
      <c r="UYV2317" s="38"/>
      <c r="UYW2317" s="37"/>
      <c r="UYX2317" s="38"/>
      <c r="UYY2317" s="37"/>
      <c r="UYZ2317" s="38"/>
      <c r="UZA2317" s="37"/>
      <c r="UZB2317" s="38"/>
      <c r="UZC2317" s="37"/>
      <c r="UZD2317" s="38"/>
      <c r="UZE2317" s="37"/>
      <c r="UZF2317" s="38"/>
      <c r="UZG2317" s="37"/>
      <c r="UZH2317" s="38"/>
      <c r="UZI2317" s="37"/>
      <c r="UZJ2317" s="38"/>
      <c r="UZK2317" s="37"/>
      <c r="UZL2317" s="38"/>
      <c r="UZM2317" s="37"/>
      <c r="UZN2317" s="38"/>
      <c r="UZO2317" s="37"/>
      <c r="UZP2317" s="38"/>
      <c r="UZQ2317" s="37"/>
      <c r="UZR2317" s="38"/>
      <c r="UZS2317" s="37"/>
      <c r="UZT2317" s="38"/>
      <c r="UZU2317" s="37"/>
      <c r="UZV2317" s="38"/>
      <c r="UZW2317" s="37"/>
      <c r="UZX2317" s="38"/>
      <c r="UZY2317" s="37"/>
      <c r="UZZ2317" s="38"/>
      <c r="VAA2317" s="37"/>
      <c r="VAB2317" s="38"/>
      <c r="VAC2317" s="37"/>
      <c r="VAD2317" s="38"/>
      <c r="VAE2317" s="37"/>
      <c r="VAF2317" s="38"/>
      <c r="VAG2317" s="37"/>
      <c r="VAH2317" s="38"/>
      <c r="VAI2317" s="37"/>
      <c r="VAJ2317" s="38"/>
      <c r="VAK2317" s="37"/>
      <c r="VAL2317" s="38"/>
      <c r="VAM2317" s="37"/>
      <c r="VAN2317" s="38"/>
      <c r="VAO2317" s="37"/>
      <c r="VAP2317" s="38"/>
      <c r="VAQ2317" s="37"/>
      <c r="VAR2317" s="38"/>
      <c r="VAS2317" s="37"/>
      <c r="VAT2317" s="38"/>
      <c r="VAU2317" s="37"/>
      <c r="VAV2317" s="38"/>
      <c r="VAW2317" s="37"/>
      <c r="VAX2317" s="38"/>
      <c r="VAY2317" s="37"/>
      <c r="VAZ2317" s="38"/>
      <c r="VBA2317" s="37"/>
      <c r="VBB2317" s="38"/>
      <c r="VBC2317" s="37"/>
      <c r="VBD2317" s="38"/>
      <c r="VBE2317" s="37"/>
      <c r="VBF2317" s="38"/>
      <c r="VBG2317" s="37"/>
      <c r="VBH2317" s="38"/>
      <c r="VBI2317" s="37"/>
      <c r="VBJ2317" s="38"/>
      <c r="VBK2317" s="37"/>
      <c r="VBL2317" s="38"/>
      <c r="VBM2317" s="37"/>
      <c r="VBN2317" s="38"/>
      <c r="VBO2317" s="37"/>
      <c r="VBP2317" s="38"/>
      <c r="VBQ2317" s="37"/>
      <c r="VBR2317" s="38"/>
      <c r="VBS2317" s="37"/>
      <c r="VBT2317" s="38"/>
      <c r="VBU2317" s="37"/>
      <c r="VBV2317" s="38"/>
      <c r="VBW2317" s="37"/>
      <c r="VBX2317" s="38"/>
      <c r="VBY2317" s="37"/>
      <c r="VBZ2317" s="38"/>
      <c r="VCA2317" s="37"/>
      <c r="VCB2317" s="38"/>
      <c r="VCC2317" s="37"/>
      <c r="VCD2317" s="38"/>
      <c r="VCE2317" s="37"/>
      <c r="VCF2317" s="38"/>
      <c r="VCG2317" s="37"/>
      <c r="VCH2317" s="38"/>
      <c r="VCI2317" s="37"/>
      <c r="VCJ2317" s="38"/>
      <c r="VCK2317" s="37"/>
      <c r="VCL2317" s="38"/>
      <c r="VCM2317" s="37"/>
      <c r="VCN2317" s="38"/>
      <c r="VCO2317" s="37"/>
      <c r="VCP2317" s="38"/>
      <c r="VCQ2317" s="37"/>
      <c r="VCR2317" s="38"/>
      <c r="VCS2317" s="37"/>
      <c r="VCT2317" s="38"/>
      <c r="VCU2317" s="37"/>
      <c r="VCV2317" s="38"/>
      <c r="VCW2317" s="37"/>
      <c r="VCX2317" s="38"/>
      <c r="VCY2317" s="37"/>
      <c r="VCZ2317" s="38"/>
      <c r="VDA2317" s="37"/>
      <c r="VDB2317" s="38"/>
      <c r="VDC2317" s="37"/>
      <c r="VDD2317" s="38"/>
      <c r="VDE2317" s="37"/>
      <c r="VDF2317" s="38"/>
      <c r="VDG2317" s="37"/>
      <c r="VDH2317" s="38"/>
      <c r="VDI2317" s="37"/>
      <c r="VDJ2317" s="38"/>
      <c r="VDK2317" s="37"/>
      <c r="VDL2317" s="38"/>
      <c r="VDM2317" s="37"/>
      <c r="VDN2317" s="38"/>
      <c r="VDO2317" s="37"/>
      <c r="VDP2317" s="38"/>
      <c r="VDQ2317" s="37"/>
      <c r="VDR2317" s="38"/>
      <c r="VDS2317" s="37"/>
      <c r="VDT2317" s="38"/>
      <c r="VDU2317" s="37"/>
      <c r="VDV2317" s="38"/>
      <c r="VDW2317" s="37"/>
      <c r="VDX2317" s="38"/>
      <c r="VDY2317" s="37"/>
      <c r="VDZ2317" s="38"/>
      <c r="VEA2317" s="37"/>
      <c r="VEB2317" s="38"/>
      <c r="VEC2317" s="37"/>
      <c r="VED2317" s="38"/>
      <c r="VEE2317" s="37"/>
      <c r="VEF2317" s="38"/>
      <c r="VEG2317" s="37"/>
      <c r="VEH2317" s="38"/>
      <c r="VEI2317" s="37"/>
      <c r="VEJ2317" s="38"/>
      <c r="VEK2317" s="37"/>
      <c r="VEL2317" s="38"/>
      <c r="VEM2317" s="37"/>
      <c r="VEN2317" s="38"/>
      <c r="VEO2317" s="37"/>
      <c r="VEP2317" s="38"/>
      <c r="VEQ2317" s="37"/>
      <c r="VER2317" s="38"/>
      <c r="VES2317" s="37"/>
      <c r="VET2317" s="38"/>
      <c r="VEU2317" s="37"/>
      <c r="VEV2317" s="38"/>
      <c r="VEW2317" s="37"/>
      <c r="VEX2317" s="38"/>
      <c r="VEY2317" s="37"/>
      <c r="VEZ2317" s="38"/>
      <c r="VFA2317" s="37"/>
      <c r="VFB2317" s="38"/>
      <c r="VFC2317" s="37"/>
      <c r="VFD2317" s="38"/>
      <c r="VFE2317" s="37"/>
      <c r="VFF2317" s="38"/>
      <c r="VFG2317" s="37"/>
      <c r="VFH2317" s="38"/>
      <c r="VFI2317" s="37"/>
      <c r="VFJ2317" s="38"/>
      <c r="VFK2317" s="37"/>
      <c r="VFL2317" s="38"/>
      <c r="VFM2317" s="37"/>
      <c r="VFN2317" s="38"/>
      <c r="VFO2317" s="37"/>
      <c r="VFP2317" s="38"/>
      <c r="VFQ2317" s="37"/>
      <c r="VFR2317" s="38"/>
      <c r="VFS2317" s="37"/>
      <c r="VFT2317" s="38"/>
      <c r="VFU2317" s="37"/>
      <c r="VFV2317" s="38"/>
      <c r="VFW2317" s="37"/>
      <c r="VFX2317" s="38"/>
      <c r="VFY2317" s="37"/>
      <c r="VFZ2317" s="38"/>
      <c r="VGA2317" s="37"/>
      <c r="VGB2317" s="38"/>
      <c r="VGC2317" s="37"/>
      <c r="VGD2317" s="38"/>
      <c r="VGE2317" s="37"/>
      <c r="VGF2317" s="38"/>
      <c r="VGG2317" s="37"/>
      <c r="VGH2317" s="38"/>
      <c r="VGI2317" s="37"/>
      <c r="VGJ2317" s="38"/>
      <c r="VGK2317" s="37"/>
      <c r="VGL2317" s="38"/>
      <c r="VGM2317" s="37"/>
      <c r="VGN2317" s="38"/>
      <c r="VGO2317" s="37"/>
      <c r="VGP2317" s="38"/>
      <c r="VGQ2317" s="37"/>
      <c r="VGR2317" s="38"/>
      <c r="VGS2317" s="37"/>
      <c r="VGT2317" s="38"/>
      <c r="VGU2317" s="37"/>
      <c r="VGV2317" s="38"/>
      <c r="VGW2317" s="37"/>
      <c r="VGX2317" s="38"/>
      <c r="VGY2317" s="37"/>
      <c r="VGZ2317" s="38"/>
      <c r="VHA2317" s="37"/>
      <c r="VHB2317" s="38"/>
      <c r="VHC2317" s="37"/>
      <c r="VHD2317" s="38"/>
      <c r="VHE2317" s="37"/>
      <c r="VHF2317" s="38"/>
      <c r="VHG2317" s="37"/>
      <c r="VHH2317" s="38"/>
      <c r="VHI2317" s="37"/>
      <c r="VHJ2317" s="38"/>
      <c r="VHK2317" s="37"/>
      <c r="VHL2317" s="38"/>
      <c r="VHM2317" s="37"/>
      <c r="VHN2317" s="38"/>
      <c r="VHO2317" s="37"/>
      <c r="VHP2317" s="38"/>
      <c r="VHQ2317" s="37"/>
      <c r="VHR2317" s="38"/>
      <c r="VHS2317" s="37"/>
      <c r="VHT2317" s="38"/>
      <c r="VHU2317" s="37"/>
      <c r="VHV2317" s="38"/>
      <c r="VHW2317" s="37"/>
      <c r="VHX2317" s="38"/>
      <c r="VHY2317" s="37"/>
      <c r="VHZ2317" s="38"/>
      <c r="VIA2317" s="37"/>
      <c r="VIB2317" s="38"/>
      <c r="VIC2317" s="37"/>
      <c r="VID2317" s="38"/>
      <c r="VIE2317" s="37"/>
      <c r="VIF2317" s="38"/>
      <c r="VIG2317" s="37"/>
      <c r="VIH2317" s="38"/>
      <c r="VII2317" s="37"/>
      <c r="VIJ2317" s="38"/>
      <c r="VIK2317" s="37"/>
      <c r="VIL2317" s="38"/>
      <c r="VIM2317" s="37"/>
      <c r="VIN2317" s="38"/>
      <c r="VIO2317" s="37"/>
      <c r="VIP2317" s="38"/>
      <c r="VIQ2317" s="37"/>
      <c r="VIR2317" s="38"/>
      <c r="VIS2317" s="37"/>
      <c r="VIT2317" s="38"/>
      <c r="VIU2317" s="37"/>
      <c r="VIV2317" s="38"/>
      <c r="VIW2317" s="37"/>
      <c r="VIX2317" s="38"/>
      <c r="VIY2317" s="37"/>
      <c r="VIZ2317" s="38"/>
      <c r="VJA2317" s="37"/>
      <c r="VJB2317" s="38"/>
      <c r="VJC2317" s="37"/>
      <c r="VJD2317" s="38"/>
      <c r="VJE2317" s="37"/>
      <c r="VJF2317" s="38"/>
      <c r="VJG2317" s="37"/>
      <c r="VJH2317" s="38"/>
      <c r="VJI2317" s="37"/>
      <c r="VJJ2317" s="38"/>
      <c r="VJK2317" s="37"/>
      <c r="VJL2317" s="38"/>
      <c r="VJM2317" s="37"/>
      <c r="VJN2317" s="38"/>
      <c r="VJO2317" s="37"/>
      <c r="VJP2317" s="38"/>
      <c r="VJQ2317" s="37"/>
      <c r="VJR2317" s="38"/>
      <c r="VJS2317" s="37"/>
      <c r="VJT2317" s="38"/>
      <c r="VJU2317" s="37"/>
      <c r="VJV2317" s="38"/>
      <c r="VJW2317" s="37"/>
      <c r="VJX2317" s="38"/>
      <c r="VJY2317" s="37"/>
      <c r="VJZ2317" s="38"/>
      <c r="VKA2317" s="37"/>
      <c r="VKB2317" s="38"/>
      <c r="VKC2317" s="37"/>
      <c r="VKD2317" s="38"/>
      <c r="VKE2317" s="37"/>
      <c r="VKF2317" s="38"/>
      <c r="VKG2317" s="37"/>
      <c r="VKH2317" s="38"/>
      <c r="VKI2317" s="37"/>
      <c r="VKJ2317" s="38"/>
      <c r="VKK2317" s="37"/>
      <c r="VKL2317" s="38"/>
      <c r="VKM2317" s="37"/>
      <c r="VKN2317" s="38"/>
      <c r="VKO2317" s="37"/>
      <c r="VKP2317" s="38"/>
      <c r="VKQ2317" s="37"/>
      <c r="VKR2317" s="38"/>
      <c r="VKS2317" s="37"/>
      <c r="VKT2317" s="38"/>
      <c r="VKU2317" s="37"/>
      <c r="VKV2317" s="38"/>
      <c r="VKW2317" s="37"/>
      <c r="VKX2317" s="38"/>
      <c r="VKY2317" s="37"/>
      <c r="VKZ2317" s="38"/>
      <c r="VLA2317" s="37"/>
      <c r="VLB2317" s="38"/>
      <c r="VLC2317" s="37"/>
      <c r="VLD2317" s="38"/>
      <c r="VLE2317" s="37"/>
      <c r="VLF2317" s="38"/>
      <c r="VLG2317" s="37"/>
      <c r="VLH2317" s="38"/>
      <c r="VLI2317" s="37"/>
      <c r="VLJ2317" s="38"/>
      <c r="VLK2317" s="37"/>
      <c r="VLL2317" s="38"/>
      <c r="VLM2317" s="37"/>
      <c r="VLN2317" s="38"/>
      <c r="VLO2317" s="37"/>
      <c r="VLP2317" s="38"/>
      <c r="VLQ2317" s="37"/>
      <c r="VLR2317" s="38"/>
      <c r="VLS2317" s="37"/>
      <c r="VLT2317" s="38"/>
      <c r="VLU2317" s="37"/>
      <c r="VLV2317" s="38"/>
      <c r="VLW2317" s="37"/>
      <c r="VLX2317" s="38"/>
      <c r="VLY2317" s="37"/>
      <c r="VLZ2317" s="38"/>
      <c r="VMA2317" s="37"/>
      <c r="VMB2317" s="38"/>
      <c r="VMC2317" s="37"/>
      <c r="VMD2317" s="38"/>
      <c r="VME2317" s="37"/>
      <c r="VMF2317" s="38"/>
      <c r="VMG2317" s="37"/>
      <c r="VMH2317" s="38"/>
      <c r="VMI2317" s="37"/>
      <c r="VMJ2317" s="38"/>
      <c r="VMK2317" s="37"/>
      <c r="VML2317" s="38"/>
      <c r="VMM2317" s="37"/>
      <c r="VMN2317" s="38"/>
      <c r="VMO2317" s="37"/>
      <c r="VMP2317" s="38"/>
      <c r="VMQ2317" s="37"/>
      <c r="VMR2317" s="38"/>
      <c r="VMS2317" s="37"/>
      <c r="VMT2317" s="38"/>
      <c r="VMU2317" s="37"/>
      <c r="VMV2317" s="38"/>
      <c r="VMW2317" s="37"/>
      <c r="VMX2317" s="38"/>
      <c r="VMY2317" s="37"/>
      <c r="VMZ2317" s="38"/>
      <c r="VNA2317" s="37"/>
      <c r="VNB2317" s="38"/>
      <c r="VNC2317" s="37"/>
      <c r="VND2317" s="38"/>
      <c r="VNE2317" s="37"/>
      <c r="VNF2317" s="38"/>
      <c r="VNG2317" s="37"/>
      <c r="VNH2317" s="38"/>
      <c r="VNI2317" s="37"/>
      <c r="VNJ2317" s="38"/>
      <c r="VNK2317" s="37"/>
      <c r="VNL2317" s="38"/>
      <c r="VNM2317" s="37"/>
      <c r="VNN2317" s="38"/>
      <c r="VNO2317" s="37"/>
      <c r="VNP2317" s="38"/>
      <c r="VNQ2317" s="37"/>
      <c r="VNR2317" s="38"/>
      <c r="VNS2317" s="37"/>
      <c r="VNT2317" s="38"/>
      <c r="VNU2317" s="37"/>
      <c r="VNV2317" s="38"/>
      <c r="VNW2317" s="37"/>
      <c r="VNX2317" s="38"/>
      <c r="VNY2317" s="37"/>
      <c r="VNZ2317" s="38"/>
      <c r="VOA2317" s="37"/>
      <c r="VOB2317" s="38"/>
      <c r="VOC2317" s="37"/>
      <c r="VOD2317" s="38"/>
      <c r="VOE2317" s="37"/>
      <c r="VOF2317" s="38"/>
      <c r="VOG2317" s="37"/>
      <c r="VOH2317" s="38"/>
      <c r="VOI2317" s="37"/>
      <c r="VOJ2317" s="38"/>
      <c r="VOK2317" s="37"/>
      <c r="VOL2317" s="38"/>
      <c r="VOM2317" s="37"/>
      <c r="VON2317" s="38"/>
      <c r="VOO2317" s="37"/>
      <c r="VOP2317" s="38"/>
      <c r="VOQ2317" s="37"/>
      <c r="VOR2317" s="38"/>
      <c r="VOS2317" s="37"/>
      <c r="VOT2317" s="38"/>
      <c r="VOU2317" s="37"/>
      <c r="VOV2317" s="38"/>
      <c r="VOW2317" s="37"/>
      <c r="VOX2317" s="38"/>
      <c r="VOY2317" s="37"/>
      <c r="VOZ2317" s="38"/>
      <c r="VPA2317" s="37"/>
      <c r="VPB2317" s="38"/>
      <c r="VPC2317" s="37"/>
      <c r="VPD2317" s="38"/>
      <c r="VPE2317" s="37"/>
      <c r="VPF2317" s="38"/>
      <c r="VPG2317" s="37"/>
      <c r="VPH2317" s="38"/>
      <c r="VPI2317" s="37"/>
      <c r="VPJ2317" s="38"/>
      <c r="VPK2317" s="37"/>
      <c r="VPL2317" s="38"/>
      <c r="VPM2317" s="37"/>
      <c r="VPN2317" s="38"/>
      <c r="VPO2317" s="37"/>
      <c r="VPP2317" s="38"/>
      <c r="VPQ2317" s="37"/>
      <c r="VPR2317" s="38"/>
      <c r="VPS2317" s="37"/>
      <c r="VPT2317" s="38"/>
      <c r="VPU2317" s="37"/>
      <c r="VPV2317" s="38"/>
      <c r="VPW2317" s="37"/>
      <c r="VPX2317" s="38"/>
      <c r="VPY2317" s="37"/>
      <c r="VPZ2317" s="38"/>
      <c r="VQA2317" s="37"/>
      <c r="VQB2317" s="38"/>
      <c r="VQC2317" s="37"/>
      <c r="VQD2317" s="38"/>
      <c r="VQE2317" s="37"/>
      <c r="VQF2317" s="38"/>
      <c r="VQG2317" s="37"/>
      <c r="VQH2317" s="38"/>
      <c r="VQI2317" s="37"/>
      <c r="VQJ2317" s="38"/>
      <c r="VQK2317" s="37"/>
      <c r="VQL2317" s="38"/>
      <c r="VQM2317" s="37"/>
      <c r="VQN2317" s="38"/>
      <c r="VQO2317" s="37"/>
      <c r="VQP2317" s="38"/>
      <c r="VQQ2317" s="37"/>
      <c r="VQR2317" s="38"/>
      <c r="VQS2317" s="37"/>
      <c r="VQT2317" s="38"/>
      <c r="VQU2317" s="37"/>
      <c r="VQV2317" s="38"/>
      <c r="VQW2317" s="37"/>
      <c r="VQX2317" s="38"/>
      <c r="VQY2317" s="37"/>
      <c r="VQZ2317" s="38"/>
      <c r="VRA2317" s="37"/>
      <c r="VRB2317" s="38"/>
      <c r="VRC2317" s="37"/>
      <c r="VRD2317" s="38"/>
      <c r="VRE2317" s="37"/>
      <c r="VRF2317" s="38"/>
      <c r="VRG2317" s="37"/>
      <c r="VRH2317" s="38"/>
      <c r="VRI2317" s="37"/>
      <c r="VRJ2317" s="38"/>
      <c r="VRK2317" s="37"/>
      <c r="VRL2317" s="38"/>
      <c r="VRM2317" s="37"/>
      <c r="VRN2317" s="38"/>
      <c r="VRO2317" s="37"/>
      <c r="VRP2317" s="38"/>
      <c r="VRQ2317" s="37"/>
      <c r="VRR2317" s="38"/>
      <c r="VRS2317" s="37"/>
      <c r="VRT2317" s="38"/>
      <c r="VRU2317" s="37"/>
      <c r="VRV2317" s="38"/>
      <c r="VRW2317" s="37"/>
      <c r="VRX2317" s="38"/>
      <c r="VRY2317" s="37"/>
      <c r="VRZ2317" s="38"/>
      <c r="VSA2317" s="37"/>
      <c r="VSB2317" s="38"/>
      <c r="VSC2317" s="37"/>
      <c r="VSD2317" s="38"/>
      <c r="VSE2317" s="37"/>
      <c r="VSF2317" s="38"/>
      <c r="VSG2317" s="37"/>
      <c r="VSH2317" s="38"/>
      <c r="VSI2317" s="37"/>
      <c r="VSJ2317" s="38"/>
      <c r="VSK2317" s="37"/>
      <c r="VSL2317" s="38"/>
      <c r="VSM2317" s="37"/>
      <c r="VSN2317" s="38"/>
      <c r="VSO2317" s="37"/>
      <c r="VSP2317" s="38"/>
      <c r="VSQ2317" s="37"/>
      <c r="VSR2317" s="38"/>
      <c r="VSS2317" s="37"/>
      <c r="VST2317" s="38"/>
      <c r="VSU2317" s="37"/>
      <c r="VSV2317" s="38"/>
      <c r="VSW2317" s="37"/>
      <c r="VSX2317" s="38"/>
      <c r="VSY2317" s="37"/>
      <c r="VSZ2317" s="38"/>
      <c r="VTA2317" s="37"/>
      <c r="VTB2317" s="38"/>
      <c r="VTC2317" s="37"/>
      <c r="VTD2317" s="38"/>
      <c r="VTE2317" s="37"/>
      <c r="VTF2317" s="38"/>
      <c r="VTG2317" s="37"/>
      <c r="VTH2317" s="38"/>
      <c r="VTI2317" s="37"/>
      <c r="VTJ2317" s="38"/>
      <c r="VTK2317" s="37"/>
      <c r="VTL2317" s="38"/>
      <c r="VTM2317" s="37"/>
      <c r="VTN2317" s="38"/>
      <c r="VTO2317" s="37"/>
      <c r="VTP2317" s="38"/>
      <c r="VTQ2317" s="37"/>
      <c r="VTR2317" s="38"/>
      <c r="VTS2317" s="37"/>
      <c r="VTT2317" s="38"/>
      <c r="VTU2317" s="37"/>
      <c r="VTV2317" s="38"/>
      <c r="VTW2317" s="37"/>
      <c r="VTX2317" s="38"/>
      <c r="VTY2317" s="37"/>
      <c r="VTZ2317" s="38"/>
      <c r="VUA2317" s="37"/>
      <c r="VUB2317" s="38"/>
      <c r="VUC2317" s="37"/>
      <c r="VUD2317" s="38"/>
      <c r="VUE2317" s="37"/>
      <c r="VUF2317" s="38"/>
      <c r="VUG2317" s="37"/>
      <c r="VUH2317" s="38"/>
      <c r="VUI2317" s="37"/>
      <c r="VUJ2317" s="38"/>
      <c r="VUK2317" s="37"/>
      <c r="VUL2317" s="38"/>
      <c r="VUM2317" s="37"/>
      <c r="VUN2317" s="38"/>
      <c r="VUO2317" s="37"/>
      <c r="VUP2317" s="38"/>
      <c r="VUQ2317" s="37"/>
      <c r="VUR2317" s="38"/>
      <c r="VUS2317" s="37"/>
      <c r="VUT2317" s="38"/>
      <c r="VUU2317" s="37"/>
      <c r="VUV2317" s="38"/>
      <c r="VUW2317" s="37"/>
      <c r="VUX2317" s="38"/>
      <c r="VUY2317" s="37"/>
      <c r="VUZ2317" s="38"/>
      <c r="VVA2317" s="37"/>
      <c r="VVB2317" s="38"/>
      <c r="VVC2317" s="37"/>
      <c r="VVD2317" s="38"/>
      <c r="VVE2317" s="37"/>
      <c r="VVF2317" s="38"/>
      <c r="VVG2317" s="37"/>
      <c r="VVH2317" s="38"/>
      <c r="VVI2317" s="37"/>
      <c r="VVJ2317" s="38"/>
      <c r="VVK2317" s="37"/>
      <c r="VVL2317" s="38"/>
      <c r="VVM2317" s="37"/>
      <c r="VVN2317" s="38"/>
      <c r="VVO2317" s="37"/>
      <c r="VVP2317" s="38"/>
      <c r="VVQ2317" s="37"/>
      <c r="VVR2317" s="38"/>
      <c r="VVS2317" s="37"/>
      <c r="VVT2317" s="38"/>
      <c r="VVU2317" s="37"/>
      <c r="VVV2317" s="38"/>
      <c r="VVW2317" s="37"/>
      <c r="VVX2317" s="38"/>
      <c r="VVY2317" s="37"/>
      <c r="VVZ2317" s="38"/>
      <c r="VWA2317" s="37"/>
      <c r="VWB2317" s="38"/>
      <c r="VWC2317" s="37"/>
      <c r="VWD2317" s="38"/>
      <c r="VWE2317" s="37"/>
      <c r="VWF2317" s="38"/>
      <c r="VWG2317" s="37"/>
      <c r="VWH2317" s="38"/>
      <c r="VWI2317" s="37"/>
      <c r="VWJ2317" s="38"/>
      <c r="VWK2317" s="37"/>
      <c r="VWL2317" s="38"/>
      <c r="VWM2317" s="37"/>
      <c r="VWN2317" s="38"/>
      <c r="VWO2317" s="37"/>
      <c r="VWP2317" s="38"/>
      <c r="VWQ2317" s="37"/>
      <c r="VWR2317" s="38"/>
      <c r="VWS2317" s="37"/>
      <c r="VWT2317" s="38"/>
      <c r="VWU2317" s="37"/>
      <c r="VWV2317" s="38"/>
      <c r="VWW2317" s="37"/>
      <c r="VWX2317" s="38"/>
      <c r="VWY2317" s="37"/>
      <c r="VWZ2317" s="38"/>
      <c r="VXA2317" s="37"/>
      <c r="VXB2317" s="38"/>
      <c r="VXC2317" s="37"/>
      <c r="VXD2317" s="38"/>
      <c r="VXE2317" s="37"/>
      <c r="VXF2317" s="38"/>
      <c r="VXG2317" s="37"/>
      <c r="VXH2317" s="38"/>
      <c r="VXI2317" s="37"/>
      <c r="VXJ2317" s="38"/>
      <c r="VXK2317" s="37"/>
      <c r="VXL2317" s="38"/>
      <c r="VXM2317" s="37"/>
      <c r="VXN2317" s="38"/>
      <c r="VXO2317" s="37"/>
      <c r="VXP2317" s="38"/>
      <c r="VXQ2317" s="37"/>
      <c r="VXR2317" s="38"/>
      <c r="VXS2317" s="37"/>
      <c r="VXT2317" s="38"/>
      <c r="VXU2317" s="37"/>
      <c r="VXV2317" s="38"/>
      <c r="VXW2317" s="37"/>
      <c r="VXX2317" s="38"/>
      <c r="VXY2317" s="37"/>
      <c r="VXZ2317" s="38"/>
      <c r="VYA2317" s="37"/>
      <c r="VYB2317" s="38"/>
      <c r="VYC2317" s="37"/>
      <c r="VYD2317" s="38"/>
      <c r="VYE2317" s="37"/>
      <c r="VYF2317" s="38"/>
      <c r="VYG2317" s="37"/>
      <c r="VYH2317" s="38"/>
      <c r="VYI2317" s="37"/>
      <c r="VYJ2317" s="38"/>
      <c r="VYK2317" s="37"/>
      <c r="VYL2317" s="38"/>
      <c r="VYM2317" s="37"/>
      <c r="VYN2317" s="38"/>
      <c r="VYO2317" s="37"/>
      <c r="VYP2317" s="38"/>
      <c r="VYQ2317" s="37"/>
      <c r="VYR2317" s="38"/>
      <c r="VYS2317" s="37"/>
      <c r="VYT2317" s="38"/>
      <c r="VYU2317" s="37"/>
      <c r="VYV2317" s="38"/>
      <c r="VYW2317" s="37"/>
      <c r="VYX2317" s="38"/>
      <c r="VYY2317" s="37"/>
      <c r="VYZ2317" s="38"/>
      <c r="VZA2317" s="37"/>
      <c r="VZB2317" s="38"/>
      <c r="VZC2317" s="37"/>
      <c r="VZD2317" s="38"/>
      <c r="VZE2317" s="37"/>
      <c r="VZF2317" s="38"/>
      <c r="VZG2317" s="37"/>
      <c r="VZH2317" s="38"/>
      <c r="VZI2317" s="37"/>
      <c r="VZJ2317" s="38"/>
      <c r="VZK2317" s="37"/>
      <c r="VZL2317" s="38"/>
      <c r="VZM2317" s="37"/>
      <c r="VZN2317" s="38"/>
      <c r="VZO2317" s="37"/>
      <c r="VZP2317" s="38"/>
      <c r="VZQ2317" s="37"/>
      <c r="VZR2317" s="38"/>
      <c r="VZS2317" s="37"/>
      <c r="VZT2317" s="38"/>
      <c r="VZU2317" s="37"/>
      <c r="VZV2317" s="38"/>
      <c r="VZW2317" s="37"/>
      <c r="VZX2317" s="38"/>
      <c r="VZY2317" s="37"/>
      <c r="VZZ2317" s="38"/>
      <c r="WAA2317" s="37"/>
      <c r="WAB2317" s="38"/>
      <c r="WAC2317" s="37"/>
      <c r="WAD2317" s="38"/>
      <c r="WAE2317" s="37"/>
      <c r="WAF2317" s="38"/>
      <c r="WAG2317" s="37"/>
      <c r="WAH2317" s="38"/>
      <c r="WAI2317" s="37"/>
      <c r="WAJ2317" s="38"/>
      <c r="WAK2317" s="37"/>
      <c r="WAL2317" s="38"/>
      <c r="WAM2317" s="37"/>
      <c r="WAN2317" s="38"/>
      <c r="WAO2317" s="37"/>
      <c r="WAP2317" s="38"/>
      <c r="WAQ2317" s="37"/>
      <c r="WAR2317" s="38"/>
      <c r="WAS2317" s="37"/>
      <c r="WAT2317" s="38"/>
      <c r="WAU2317" s="37"/>
      <c r="WAV2317" s="38"/>
      <c r="WAW2317" s="37"/>
      <c r="WAX2317" s="38"/>
      <c r="WAY2317" s="37"/>
      <c r="WAZ2317" s="38"/>
      <c r="WBA2317" s="37"/>
      <c r="WBB2317" s="38"/>
      <c r="WBC2317" s="37"/>
      <c r="WBD2317" s="38"/>
      <c r="WBE2317" s="37"/>
      <c r="WBF2317" s="38"/>
      <c r="WBG2317" s="37"/>
      <c r="WBH2317" s="38"/>
      <c r="WBI2317" s="37"/>
      <c r="WBJ2317" s="38"/>
      <c r="WBK2317" s="37"/>
      <c r="WBL2317" s="38"/>
      <c r="WBM2317" s="37"/>
      <c r="WBN2317" s="38"/>
      <c r="WBO2317" s="37"/>
      <c r="WBP2317" s="38"/>
      <c r="WBQ2317" s="37"/>
      <c r="WBR2317" s="38"/>
      <c r="WBS2317" s="37"/>
      <c r="WBT2317" s="38"/>
      <c r="WBU2317" s="37"/>
      <c r="WBV2317" s="38"/>
      <c r="WBW2317" s="37"/>
      <c r="WBX2317" s="38"/>
      <c r="WBY2317" s="37"/>
      <c r="WBZ2317" s="38"/>
      <c r="WCA2317" s="37"/>
      <c r="WCB2317" s="38"/>
      <c r="WCC2317" s="37"/>
      <c r="WCD2317" s="38"/>
      <c r="WCE2317" s="37"/>
      <c r="WCF2317" s="38"/>
      <c r="WCG2317" s="37"/>
      <c r="WCH2317" s="38"/>
      <c r="WCI2317" s="37"/>
      <c r="WCJ2317" s="38"/>
      <c r="WCK2317" s="37"/>
      <c r="WCL2317" s="38"/>
      <c r="WCM2317" s="37"/>
      <c r="WCN2317" s="38"/>
      <c r="WCO2317" s="37"/>
      <c r="WCP2317" s="38"/>
      <c r="WCQ2317" s="37"/>
      <c r="WCR2317" s="38"/>
      <c r="WCS2317" s="37"/>
      <c r="WCT2317" s="38"/>
      <c r="WCU2317" s="37"/>
      <c r="WCV2317" s="38"/>
      <c r="WCW2317" s="37"/>
      <c r="WCX2317" s="38"/>
      <c r="WCY2317" s="37"/>
      <c r="WCZ2317" s="38"/>
      <c r="WDA2317" s="37"/>
      <c r="WDB2317" s="38"/>
      <c r="WDC2317" s="37"/>
      <c r="WDD2317" s="38"/>
      <c r="WDE2317" s="37"/>
      <c r="WDF2317" s="38"/>
      <c r="WDG2317" s="37"/>
      <c r="WDH2317" s="38"/>
      <c r="WDI2317" s="37"/>
      <c r="WDJ2317" s="38"/>
      <c r="WDK2317" s="37"/>
      <c r="WDL2317" s="38"/>
      <c r="WDM2317" s="37"/>
      <c r="WDN2317" s="38"/>
      <c r="WDO2317" s="37"/>
      <c r="WDP2317" s="38"/>
      <c r="WDQ2317" s="37"/>
      <c r="WDR2317" s="38"/>
      <c r="WDS2317" s="37"/>
      <c r="WDT2317" s="38"/>
      <c r="WDU2317" s="37"/>
      <c r="WDV2317" s="38"/>
      <c r="WDW2317" s="37"/>
      <c r="WDX2317" s="38"/>
      <c r="WDY2317" s="37"/>
      <c r="WDZ2317" s="38"/>
      <c r="WEA2317" s="37"/>
      <c r="WEB2317" s="38"/>
      <c r="WEC2317" s="37"/>
      <c r="WED2317" s="38"/>
      <c r="WEE2317" s="37"/>
      <c r="WEF2317" s="38"/>
      <c r="WEG2317" s="37"/>
      <c r="WEH2317" s="38"/>
      <c r="WEI2317" s="37"/>
      <c r="WEJ2317" s="38"/>
      <c r="WEK2317" s="37"/>
      <c r="WEL2317" s="38"/>
      <c r="WEM2317" s="37"/>
      <c r="WEN2317" s="38"/>
      <c r="WEO2317" s="37"/>
      <c r="WEP2317" s="38"/>
      <c r="WEQ2317" s="37"/>
      <c r="WER2317" s="38"/>
      <c r="WES2317" s="37"/>
      <c r="WET2317" s="38"/>
      <c r="WEU2317" s="37"/>
      <c r="WEV2317" s="38"/>
      <c r="WEW2317" s="37"/>
      <c r="WEX2317" s="38"/>
      <c r="WEY2317" s="37"/>
      <c r="WEZ2317" s="38"/>
      <c r="WFA2317" s="37"/>
      <c r="WFB2317" s="38"/>
      <c r="WFC2317" s="37"/>
      <c r="WFD2317" s="38"/>
      <c r="WFE2317" s="37"/>
      <c r="WFF2317" s="38"/>
      <c r="WFG2317" s="37"/>
      <c r="WFH2317" s="38"/>
      <c r="WFI2317" s="37"/>
      <c r="WFJ2317" s="38"/>
      <c r="WFK2317" s="37"/>
      <c r="WFL2317" s="38"/>
      <c r="WFM2317" s="37"/>
      <c r="WFN2317" s="38"/>
      <c r="WFO2317" s="37"/>
      <c r="WFP2317" s="38"/>
      <c r="WFQ2317" s="37"/>
      <c r="WFR2317" s="38"/>
      <c r="WFS2317" s="37"/>
      <c r="WFT2317" s="38"/>
      <c r="WFU2317" s="37"/>
      <c r="WFV2317" s="38"/>
      <c r="WFW2317" s="37"/>
      <c r="WFX2317" s="38"/>
      <c r="WFY2317" s="37"/>
      <c r="WFZ2317" s="38"/>
      <c r="WGA2317" s="37"/>
      <c r="WGB2317" s="38"/>
      <c r="WGC2317" s="37"/>
      <c r="WGD2317" s="38"/>
      <c r="WGE2317" s="37"/>
      <c r="WGF2317" s="38"/>
      <c r="WGG2317" s="37"/>
      <c r="WGH2317" s="38"/>
      <c r="WGI2317" s="37"/>
      <c r="WGJ2317" s="38"/>
      <c r="WGK2317" s="37"/>
      <c r="WGL2317" s="38"/>
      <c r="WGM2317" s="37"/>
      <c r="WGN2317" s="38"/>
      <c r="WGO2317" s="37"/>
      <c r="WGP2317" s="38"/>
      <c r="WGQ2317" s="37"/>
      <c r="WGR2317" s="38"/>
      <c r="WGS2317" s="37"/>
      <c r="WGT2317" s="38"/>
      <c r="WGU2317" s="37"/>
      <c r="WGV2317" s="38"/>
      <c r="WGW2317" s="37"/>
      <c r="WGX2317" s="38"/>
      <c r="WGY2317" s="37"/>
      <c r="WGZ2317" s="38"/>
      <c r="WHA2317" s="37"/>
      <c r="WHB2317" s="38"/>
      <c r="WHC2317" s="37"/>
      <c r="WHD2317" s="38"/>
      <c r="WHE2317" s="37"/>
      <c r="WHF2317" s="38"/>
      <c r="WHG2317" s="37"/>
      <c r="WHH2317" s="38"/>
      <c r="WHI2317" s="37"/>
      <c r="WHJ2317" s="38"/>
      <c r="WHK2317" s="37"/>
      <c r="WHL2317" s="38"/>
      <c r="WHM2317" s="37"/>
      <c r="WHN2317" s="38"/>
      <c r="WHO2317" s="37"/>
      <c r="WHP2317" s="38"/>
      <c r="WHQ2317" s="37"/>
      <c r="WHR2317" s="38"/>
      <c r="WHS2317" s="37"/>
      <c r="WHT2317" s="38"/>
      <c r="WHU2317" s="37"/>
      <c r="WHV2317" s="38"/>
      <c r="WHW2317" s="37"/>
      <c r="WHX2317" s="38"/>
      <c r="WHY2317" s="37"/>
      <c r="WHZ2317" s="38"/>
      <c r="WIA2317" s="37"/>
      <c r="WIB2317" s="38"/>
      <c r="WIC2317" s="37"/>
      <c r="WID2317" s="38"/>
      <c r="WIE2317" s="37"/>
      <c r="WIF2317" s="38"/>
      <c r="WIG2317" s="37"/>
      <c r="WIH2317" s="38"/>
      <c r="WII2317" s="37"/>
      <c r="WIJ2317" s="38"/>
      <c r="WIK2317" s="37"/>
      <c r="WIL2317" s="38"/>
      <c r="WIM2317" s="37"/>
      <c r="WIN2317" s="38"/>
      <c r="WIO2317" s="37"/>
      <c r="WIP2317" s="38"/>
      <c r="WIQ2317" s="37"/>
      <c r="WIR2317" s="38"/>
      <c r="WIS2317" s="37"/>
      <c r="WIT2317" s="38"/>
      <c r="WIU2317" s="37"/>
      <c r="WIV2317" s="38"/>
      <c r="WIW2317" s="37"/>
      <c r="WIX2317" s="38"/>
      <c r="WIY2317" s="37"/>
      <c r="WIZ2317" s="38"/>
      <c r="WJA2317" s="37"/>
      <c r="WJB2317" s="38"/>
      <c r="WJC2317" s="37"/>
      <c r="WJD2317" s="38"/>
      <c r="WJE2317" s="37"/>
      <c r="WJF2317" s="38"/>
      <c r="WJG2317" s="37"/>
      <c r="WJH2317" s="38"/>
      <c r="WJI2317" s="37"/>
      <c r="WJJ2317" s="38"/>
      <c r="WJK2317" s="37"/>
      <c r="WJL2317" s="38"/>
      <c r="WJM2317" s="37"/>
      <c r="WJN2317" s="38"/>
      <c r="WJO2317" s="37"/>
      <c r="WJP2317" s="38"/>
      <c r="WJQ2317" s="37"/>
      <c r="WJR2317" s="38"/>
      <c r="WJS2317" s="37"/>
      <c r="WJT2317" s="38"/>
      <c r="WJU2317" s="37"/>
      <c r="WJV2317" s="38"/>
      <c r="WJW2317" s="37"/>
      <c r="WJX2317" s="38"/>
      <c r="WJY2317" s="37"/>
      <c r="WJZ2317" s="38"/>
      <c r="WKA2317" s="37"/>
      <c r="WKB2317" s="38"/>
      <c r="WKC2317" s="37"/>
      <c r="WKD2317" s="38"/>
      <c r="WKE2317" s="37"/>
      <c r="WKF2317" s="38"/>
      <c r="WKG2317" s="37"/>
      <c r="WKH2317" s="38"/>
      <c r="WKI2317" s="37"/>
      <c r="WKJ2317" s="38"/>
      <c r="WKK2317" s="37"/>
      <c r="WKL2317" s="38"/>
      <c r="WKM2317" s="37"/>
      <c r="WKN2317" s="38"/>
      <c r="WKO2317" s="37"/>
      <c r="WKP2317" s="38"/>
      <c r="WKQ2317" s="37"/>
      <c r="WKR2317" s="38"/>
      <c r="WKS2317" s="37"/>
      <c r="WKT2317" s="38"/>
      <c r="WKU2317" s="37"/>
      <c r="WKV2317" s="38"/>
      <c r="WKW2317" s="37"/>
      <c r="WKX2317" s="38"/>
      <c r="WKY2317" s="37"/>
      <c r="WKZ2317" s="38"/>
      <c r="WLA2317" s="37"/>
      <c r="WLB2317" s="38"/>
      <c r="WLC2317" s="37"/>
      <c r="WLD2317" s="38"/>
      <c r="WLE2317" s="37"/>
      <c r="WLF2317" s="38"/>
      <c r="WLG2317" s="37"/>
      <c r="WLH2317" s="38"/>
      <c r="WLI2317" s="37"/>
      <c r="WLJ2317" s="38"/>
      <c r="WLK2317" s="37"/>
      <c r="WLL2317" s="38"/>
      <c r="WLM2317" s="37"/>
      <c r="WLN2317" s="38"/>
      <c r="WLO2317" s="37"/>
      <c r="WLP2317" s="38"/>
      <c r="WLQ2317" s="37"/>
      <c r="WLR2317" s="38"/>
      <c r="WLS2317" s="37"/>
      <c r="WLT2317" s="38"/>
      <c r="WLU2317" s="37"/>
      <c r="WLV2317" s="38"/>
      <c r="WLW2317" s="37"/>
      <c r="WLX2317" s="38"/>
      <c r="WLY2317" s="37"/>
      <c r="WLZ2317" s="38"/>
      <c r="WMA2317" s="37"/>
      <c r="WMB2317" s="38"/>
      <c r="WMC2317" s="37"/>
      <c r="WMD2317" s="38"/>
      <c r="WME2317" s="37"/>
      <c r="WMF2317" s="38"/>
      <c r="WMG2317" s="37"/>
      <c r="WMH2317" s="38"/>
      <c r="WMI2317" s="37"/>
      <c r="WMJ2317" s="38"/>
      <c r="WMK2317" s="37"/>
      <c r="WML2317" s="38"/>
      <c r="WMM2317" s="37"/>
      <c r="WMN2317" s="38"/>
      <c r="WMO2317" s="37"/>
      <c r="WMP2317" s="38"/>
      <c r="WMQ2317" s="37"/>
      <c r="WMR2317" s="38"/>
      <c r="WMS2317" s="37"/>
      <c r="WMT2317" s="38"/>
      <c r="WMU2317" s="37"/>
      <c r="WMV2317" s="38"/>
      <c r="WMW2317" s="37"/>
      <c r="WMX2317" s="38"/>
      <c r="WMY2317" s="37"/>
      <c r="WMZ2317" s="38"/>
      <c r="WNA2317" s="37"/>
      <c r="WNB2317" s="38"/>
      <c r="WNC2317" s="37"/>
      <c r="WND2317" s="38"/>
      <c r="WNE2317" s="37"/>
      <c r="WNF2317" s="38"/>
      <c r="WNG2317" s="37"/>
      <c r="WNH2317" s="38"/>
      <c r="WNI2317" s="37"/>
      <c r="WNJ2317" s="38"/>
      <c r="WNK2317" s="37"/>
      <c r="WNL2317" s="38"/>
      <c r="WNM2317" s="37"/>
      <c r="WNN2317" s="38"/>
      <c r="WNO2317" s="37"/>
      <c r="WNP2317" s="38"/>
      <c r="WNQ2317" s="37"/>
      <c r="WNR2317" s="38"/>
      <c r="WNS2317" s="37"/>
      <c r="WNT2317" s="38"/>
      <c r="WNU2317" s="37"/>
      <c r="WNV2317" s="38"/>
      <c r="WNW2317" s="37"/>
      <c r="WNX2317" s="38"/>
      <c r="WNY2317" s="37"/>
      <c r="WNZ2317" s="38"/>
      <c r="WOA2317" s="37"/>
      <c r="WOB2317" s="38"/>
      <c r="WOC2317" s="37"/>
      <c r="WOD2317" s="38"/>
      <c r="WOE2317" s="37"/>
      <c r="WOF2317" s="38"/>
      <c r="WOG2317" s="37"/>
      <c r="WOH2317" s="38"/>
      <c r="WOI2317" s="37"/>
      <c r="WOJ2317" s="38"/>
      <c r="WOK2317" s="37"/>
      <c r="WOL2317" s="38"/>
      <c r="WOM2317" s="37"/>
      <c r="WON2317" s="38"/>
      <c r="WOO2317" s="37"/>
      <c r="WOP2317" s="38"/>
      <c r="WOQ2317" s="37"/>
      <c r="WOR2317" s="38"/>
      <c r="WOS2317" s="37"/>
      <c r="WOT2317" s="38"/>
      <c r="WOU2317" s="37"/>
      <c r="WOV2317" s="38"/>
      <c r="WOW2317" s="37"/>
      <c r="WOX2317" s="38"/>
      <c r="WOY2317" s="37"/>
      <c r="WOZ2317" s="38"/>
      <c r="WPA2317" s="37"/>
      <c r="WPB2317" s="38"/>
      <c r="WPC2317" s="37"/>
      <c r="WPD2317" s="38"/>
      <c r="WPE2317" s="37"/>
      <c r="WPF2317" s="38"/>
      <c r="WPG2317" s="37"/>
      <c r="WPH2317" s="38"/>
      <c r="WPI2317" s="37"/>
      <c r="WPJ2317" s="38"/>
      <c r="WPK2317" s="37"/>
      <c r="WPL2317" s="38"/>
      <c r="WPM2317" s="37"/>
      <c r="WPN2317" s="38"/>
      <c r="WPO2317" s="37"/>
      <c r="WPP2317" s="38"/>
      <c r="WPQ2317" s="37"/>
      <c r="WPR2317" s="38"/>
      <c r="WPS2317" s="37"/>
      <c r="WPT2317" s="38"/>
      <c r="WPU2317" s="37"/>
      <c r="WPV2317" s="38"/>
      <c r="WPW2317" s="37"/>
      <c r="WPX2317" s="38"/>
      <c r="WPY2317" s="37"/>
      <c r="WPZ2317" s="38"/>
      <c r="WQA2317" s="37"/>
      <c r="WQB2317" s="38"/>
      <c r="WQC2317" s="37"/>
      <c r="WQD2317" s="38"/>
      <c r="WQE2317" s="37"/>
      <c r="WQF2317" s="38"/>
      <c r="WQG2317" s="37"/>
      <c r="WQH2317" s="38"/>
      <c r="WQI2317" s="37"/>
      <c r="WQJ2317" s="38"/>
      <c r="WQK2317" s="37"/>
      <c r="WQL2317" s="38"/>
      <c r="WQM2317" s="37"/>
      <c r="WQN2317" s="38"/>
      <c r="WQO2317" s="37"/>
      <c r="WQP2317" s="38"/>
      <c r="WQQ2317" s="37"/>
      <c r="WQR2317" s="38"/>
      <c r="WQS2317" s="37"/>
      <c r="WQT2317" s="38"/>
      <c r="WQU2317" s="37"/>
      <c r="WQV2317" s="38"/>
      <c r="WQW2317" s="37"/>
      <c r="WQX2317" s="38"/>
      <c r="WQY2317" s="37"/>
      <c r="WQZ2317" s="38"/>
      <c r="WRA2317" s="37"/>
      <c r="WRB2317" s="38"/>
      <c r="WRC2317" s="37"/>
      <c r="WRD2317" s="38"/>
      <c r="WRE2317" s="37"/>
      <c r="WRF2317" s="38"/>
      <c r="WRG2317" s="37"/>
      <c r="WRH2317" s="38"/>
      <c r="WRI2317" s="37"/>
      <c r="WRJ2317" s="38"/>
      <c r="WRK2317" s="37"/>
      <c r="WRL2317" s="38"/>
      <c r="WRM2317" s="37"/>
      <c r="WRN2317" s="38"/>
      <c r="WRO2317" s="37"/>
      <c r="WRP2317" s="38"/>
      <c r="WRQ2317" s="37"/>
      <c r="WRR2317" s="38"/>
      <c r="WRS2317" s="37"/>
      <c r="WRT2317" s="38"/>
      <c r="WRU2317" s="37"/>
      <c r="WRV2317" s="38"/>
      <c r="WRW2317" s="37"/>
      <c r="WRX2317" s="38"/>
      <c r="WRY2317" s="37"/>
      <c r="WRZ2317" s="38"/>
      <c r="WSA2317" s="37"/>
      <c r="WSB2317" s="38"/>
      <c r="WSC2317" s="37"/>
      <c r="WSD2317" s="38"/>
      <c r="WSE2317" s="37"/>
      <c r="WSF2317" s="38"/>
      <c r="WSG2317" s="37"/>
      <c r="WSH2317" s="38"/>
      <c r="WSI2317" s="37"/>
      <c r="WSJ2317" s="38"/>
      <c r="WSK2317" s="37"/>
      <c r="WSL2317" s="38"/>
      <c r="WSM2317" s="37"/>
      <c r="WSN2317" s="38"/>
      <c r="WSO2317" s="37"/>
      <c r="WSP2317" s="38"/>
      <c r="WSQ2317" s="37"/>
      <c r="WSR2317" s="38"/>
      <c r="WSS2317" s="37"/>
      <c r="WST2317" s="38"/>
      <c r="WSU2317" s="37"/>
      <c r="WSV2317" s="38"/>
      <c r="WSW2317" s="37"/>
      <c r="WSX2317" s="38"/>
      <c r="WSY2317" s="37"/>
      <c r="WSZ2317" s="38"/>
      <c r="WTA2317" s="37"/>
      <c r="WTB2317" s="38"/>
      <c r="WTC2317" s="37"/>
      <c r="WTD2317" s="38"/>
      <c r="WTE2317" s="37"/>
      <c r="WTF2317" s="38"/>
      <c r="WTG2317" s="37"/>
      <c r="WTH2317" s="38"/>
      <c r="WTI2317" s="37"/>
      <c r="WTJ2317" s="38"/>
      <c r="WTK2317" s="37"/>
      <c r="WTL2317" s="38"/>
      <c r="WTM2317" s="37"/>
      <c r="WTN2317" s="38"/>
      <c r="WTO2317" s="37"/>
      <c r="WTP2317" s="38"/>
      <c r="WTQ2317" s="37"/>
      <c r="WTR2317" s="38"/>
      <c r="WTS2317" s="37"/>
      <c r="WTT2317" s="38"/>
      <c r="WTU2317" s="37"/>
      <c r="WTV2317" s="38"/>
      <c r="WTW2317" s="37"/>
      <c r="WTX2317" s="38"/>
      <c r="WTY2317" s="37"/>
      <c r="WTZ2317" s="38"/>
      <c r="WUA2317" s="37"/>
      <c r="WUB2317" s="38"/>
      <c r="WUC2317" s="37"/>
      <c r="WUD2317" s="38"/>
      <c r="WUE2317" s="37"/>
      <c r="WUF2317" s="38"/>
      <c r="WUG2317" s="37"/>
      <c r="WUH2317" s="38"/>
      <c r="WUI2317" s="37"/>
      <c r="WUJ2317" s="38"/>
      <c r="WUK2317" s="37"/>
      <c r="WUL2317" s="38"/>
      <c r="WUM2317" s="37"/>
      <c r="WUN2317" s="38"/>
      <c r="WUO2317" s="37"/>
      <c r="WUP2317" s="38"/>
      <c r="WUQ2317" s="37"/>
      <c r="WUR2317" s="38"/>
      <c r="WUS2317" s="37"/>
      <c r="WUT2317" s="38"/>
      <c r="WUU2317" s="37"/>
      <c r="WUV2317" s="38"/>
      <c r="WUW2317" s="37"/>
      <c r="WUX2317" s="38"/>
      <c r="WUY2317" s="37"/>
      <c r="WUZ2317" s="38"/>
      <c r="WVA2317" s="37"/>
      <c r="WVB2317" s="38"/>
      <c r="WVC2317" s="37"/>
      <c r="WVD2317" s="38"/>
      <c r="WVE2317" s="37"/>
      <c r="WVF2317" s="38"/>
      <c r="WVG2317" s="37"/>
      <c r="WVH2317" s="38"/>
      <c r="WVI2317" s="37"/>
      <c r="WVJ2317" s="38"/>
      <c r="WVK2317" s="37"/>
      <c r="WVL2317" s="38"/>
      <c r="WVM2317" s="37"/>
      <c r="WVN2317" s="38"/>
      <c r="WVO2317" s="37"/>
      <c r="WVP2317" s="38"/>
      <c r="WVQ2317" s="37"/>
      <c r="WVR2317" s="38"/>
      <c r="WVS2317" s="37"/>
      <c r="WVT2317" s="38"/>
      <c r="WVU2317" s="37"/>
      <c r="WVV2317" s="38"/>
      <c r="WVW2317" s="37"/>
      <c r="WVX2317" s="38"/>
      <c r="WVY2317" s="37"/>
      <c r="WVZ2317" s="38"/>
      <c r="WWA2317" s="37"/>
      <c r="WWB2317" s="38"/>
      <c r="WWC2317" s="37"/>
      <c r="WWD2317" s="38"/>
      <c r="WWE2317" s="37"/>
      <c r="WWF2317" s="38"/>
      <c r="WWG2317" s="37"/>
      <c r="WWH2317" s="38"/>
      <c r="WWI2317" s="37"/>
      <c r="WWJ2317" s="38"/>
      <c r="WWK2317" s="37"/>
      <c r="WWL2317" s="38"/>
      <c r="WWM2317" s="37"/>
      <c r="WWN2317" s="38"/>
      <c r="WWO2317" s="37"/>
      <c r="WWP2317" s="38"/>
      <c r="WWQ2317" s="37"/>
      <c r="WWR2317" s="38"/>
      <c r="WWS2317" s="37"/>
      <c r="WWT2317" s="38"/>
      <c r="WWU2317" s="37"/>
      <c r="WWV2317" s="38"/>
      <c r="WWW2317" s="37"/>
      <c r="WWX2317" s="38"/>
      <c r="WWY2317" s="37"/>
      <c r="WWZ2317" s="38"/>
      <c r="WXA2317" s="37"/>
      <c r="WXB2317" s="38"/>
      <c r="WXC2317" s="37"/>
      <c r="WXD2317" s="38"/>
      <c r="WXE2317" s="37"/>
      <c r="WXF2317" s="38"/>
      <c r="WXG2317" s="37"/>
      <c r="WXH2317" s="38"/>
      <c r="WXI2317" s="37"/>
      <c r="WXJ2317" s="38"/>
      <c r="WXK2317" s="37"/>
      <c r="WXL2317" s="38"/>
      <c r="WXM2317" s="37"/>
      <c r="WXN2317" s="38"/>
      <c r="WXO2317" s="37"/>
      <c r="WXP2317" s="38"/>
      <c r="WXQ2317" s="37"/>
      <c r="WXR2317" s="38"/>
      <c r="WXS2317" s="37"/>
      <c r="WXT2317" s="38"/>
      <c r="WXU2317" s="37"/>
      <c r="WXV2317" s="38"/>
      <c r="WXW2317" s="37"/>
      <c r="WXX2317" s="38"/>
      <c r="WXY2317" s="37"/>
      <c r="WXZ2317" s="38"/>
      <c r="WYA2317" s="37"/>
      <c r="WYB2317" s="38"/>
      <c r="WYC2317" s="37"/>
      <c r="WYD2317" s="38"/>
      <c r="WYE2317" s="37"/>
      <c r="WYF2317" s="38"/>
      <c r="WYG2317" s="37"/>
      <c r="WYH2317" s="38"/>
      <c r="WYI2317" s="37"/>
      <c r="WYJ2317" s="38"/>
      <c r="WYK2317" s="37"/>
      <c r="WYL2317" s="38"/>
      <c r="WYM2317" s="37"/>
      <c r="WYN2317" s="38"/>
      <c r="WYO2317" s="37"/>
      <c r="WYP2317" s="38"/>
      <c r="WYQ2317" s="37"/>
      <c r="WYR2317" s="38"/>
      <c r="WYS2317" s="37"/>
      <c r="WYT2317" s="38"/>
      <c r="WYU2317" s="37"/>
      <c r="WYV2317" s="38"/>
      <c r="WYW2317" s="37"/>
      <c r="WYX2317" s="38"/>
      <c r="WYY2317" s="37"/>
      <c r="WYZ2317" s="38"/>
      <c r="WZA2317" s="37"/>
      <c r="WZB2317" s="38"/>
      <c r="WZC2317" s="37"/>
      <c r="WZD2317" s="38"/>
      <c r="WZE2317" s="37"/>
      <c r="WZF2317" s="38"/>
      <c r="WZG2317" s="37"/>
      <c r="WZH2317" s="38"/>
      <c r="WZI2317" s="37"/>
      <c r="WZJ2317" s="38"/>
      <c r="WZK2317" s="37"/>
      <c r="WZL2317" s="38"/>
      <c r="WZM2317" s="37"/>
      <c r="WZN2317" s="38"/>
      <c r="WZO2317" s="37"/>
      <c r="WZP2317" s="38"/>
      <c r="WZQ2317" s="37"/>
      <c r="WZR2317" s="38"/>
      <c r="WZS2317" s="37"/>
      <c r="WZT2317" s="38"/>
      <c r="WZU2317" s="37"/>
      <c r="WZV2317" s="38"/>
      <c r="WZW2317" s="37"/>
      <c r="WZX2317" s="38"/>
      <c r="WZY2317" s="37"/>
      <c r="WZZ2317" s="38"/>
      <c r="XAA2317" s="37"/>
      <c r="XAB2317" s="38"/>
      <c r="XAC2317" s="37"/>
      <c r="XAD2317" s="38"/>
      <c r="XAE2317" s="37"/>
      <c r="XAF2317" s="38"/>
      <c r="XAG2317" s="37"/>
      <c r="XAH2317" s="38"/>
      <c r="XAI2317" s="37"/>
      <c r="XAJ2317" s="38"/>
      <c r="XAK2317" s="37"/>
      <c r="XAL2317" s="38"/>
      <c r="XAM2317" s="37"/>
      <c r="XAN2317" s="38"/>
      <c r="XAO2317" s="37"/>
      <c r="XAP2317" s="38"/>
      <c r="XAQ2317" s="37"/>
      <c r="XAR2317" s="38"/>
      <c r="XAS2317" s="37"/>
      <c r="XAT2317" s="38"/>
      <c r="XAU2317" s="37"/>
      <c r="XAV2317" s="38"/>
      <c r="XAW2317" s="37"/>
      <c r="XAX2317" s="38"/>
      <c r="XAY2317" s="37"/>
      <c r="XAZ2317" s="38"/>
      <c r="XBA2317" s="37"/>
      <c r="XBB2317" s="38"/>
      <c r="XBC2317" s="37"/>
      <c r="XBD2317" s="38"/>
      <c r="XBE2317" s="37"/>
      <c r="XBF2317" s="38"/>
      <c r="XBG2317" s="37"/>
      <c r="XBH2317" s="38"/>
      <c r="XBI2317" s="37"/>
      <c r="XBJ2317" s="38"/>
      <c r="XBK2317" s="37"/>
      <c r="XBL2317" s="38"/>
      <c r="XBM2317" s="37"/>
      <c r="XBN2317" s="38"/>
      <c r="XBO2317" s="37"/>
      <c r="XBP2317" s="38"/>
      <c r="XBQ2317" s="37"/>
      <c r="XBR2317" s="38"/>
      <c r="XBS2317" s="37"/>
      <c r="XBT2317" s="38"/>
      <c r="XBU2317" s="37"/>
      <c r="XBV2317" s="38"/>
      <c r="XBW2317" s="37"/>
      <c r="XBX2317" s="38"/>
      <c r="XBY2317" s="37"/>
      <c r="XBZ2317" s="38"/>
      <c r="XCA2317" s="37"/>
      <c r="XCB2317" s="38"/>
      <c r="XCC2317" s="37"/>
      <c r="XCD2317" s="38"/>
      <c r="XCE2317" s="37"/>
      <c r="XCF2317" s="38"/>
      <c r="XCG2317" s="37"/>
      <c r="XCH2317" s="38"/>
      <c r="XCI2317" s="37"/>
      <c r="XCJ2317" s="38"/>
      <c r="XCK2317" s="37"/>
      <c r="XCL2317" s="38"/>
      <c r="XCM2317" s="37"/>
      <c r="XCN2317" s="38"/>
      <c r="XCO2317" s="37"/>
      <c r="XCP2317" s="38"/>
      <c r="XCQ2317" s="37"/>
      <c r="XCR2317" s="38"/>
      <c r="XCS2317" s="37"/>
      <c r="XCT2317" s="38"/>
      <c r="XCU2317" s="37"/>
      <c r="XCV2317" s="38"/>
      <c r="XCW2317" s="37"/>
      <c r="XCX2317" s="38"/>
      <c r="XCY2317" s="37"/>
      <c r="XCZ2317" s="38"/>
      <c r="XDA2317" s="37"/>
      <c r="XDB2317" s="38"/>
      <c r="XDC2317" s="37"/>
      <c r="XDD2317" s="38"/>
      <c r="XDE2317" s="37"/>
      <c r="XDF2317" s="38"/>
      <c r="XDG2317" s="37"/>
      <c r="XDH2317" s="38"/>
      <c r="XDI2317" s="37"/>
      <c r="XDJ2317" s="38"/>
      <c r="XDK2317" s="37"/>
      <c r="XDL2317" s="38"/>
      <c r="XDM2317" s="37"/>
      <c r="XDN2317" s="38"/>
      <c r="XDO2317" s="37"/>
      <c r="XDP2317" s="38"/>
      <c r="XDQ2317" s="37"/>
      <c r="XDR2317" s="38"/>
      <c r="XDS2317" s="37"/>
      <c r="XDT2317" s="38"/>
      <c r="XDU2317" s="37"/>
      <c r="XDV2317" s="38"/>
      <c r="XDW2317" s="37"/>
      <c r="XDX2317" s="38"/>
      <c r="XDY2317" s="37"/>
      <c r="XDZ2317" s="38"/>
      <c r="XEA2317" s="37"/>
      <c r="XEB2317" s="38"/>
      <c r="XEC2317" s="37"/>
      <c r="XED2317" s="38"/>
      <c r="XEE2317" s="37"/>
      <c r="XEF2317" s="38"/>
      <c r="XEG2317" s="37"/>
      <c r="XEH2317" s="38"/>
      <c r="XEI2317" s="37"/>
      <c r="XEJ2317" s="38"/>
      <c r="XEK2317" s="37"/>
      <c r="XEL2317" s="38"/>
      <c r="XEM2317" s="37"/>
      <c r="XEN2317" s="38"/>
      <c r="XEO2317" s="37"/>
      <c r="XEP2317" s="38"/>
      <c r="XEQ2317" s="37"/>
      <c r="XER2317" s="38"/>
      <c r="XES2317" s="37"/>
      <c r="XET2317" s="38"/>
      <c r="XEU2317" s="37"/>
      <c r="XEV2317" s="38"/>
      <c r="XEW2317" s="37"/>
      <c r="XEX2317" s="38"/>
      <c r="XEY2317" s="37"/>
      <c r="XEZ2317" s="38"/>
      <c r="XFA2317" s="37"/>
      <c r="XFB2317" s="38"/>
      <c r="XFC2317" s="37"/>
      <c r="XFD2317" s="38"/>
    </row>
    <row r="2318" spans="1:16384" s="21" customFormat="1">
      <c r="A2318" s="11" t="str">
        <f t="shared" si="44"/>
        <v>350504.400003</v>
      </c>
      <c r="B2318" s="11">
        <v>400003</v>
      </c>
      <c r="C2318" s="12" t="s">
        <v>83</v>
      </c>
      <c r="D2318" s="15">
        <v>350504</v>
      </c>
      <c r="E2318" s="6" t="s">
        <v>287</v>
      </c>
      <c r="F2318" s="15" t="s">
        <v>5</v>
      </c>
      <c r="G2318" s="15" t="s">
        <v>25</v>
      </c>
    </row>
    <row r="2319" spans="1:16384" s="21" customFormat="1">
      <c r="A2319" s="8" t="str">
        <f t="shared" si="44"/>
        <v>350504.400004</v>
      </c>
      <c r="B2319" s="9">
        <v>400004</v>
      </c>
      <c r="C2319" s="10" t="s">
        <v>128</v>
      </c>
      <c r="D2319" s="8">
        <v>350504</v>
      </c>
      <c r="E2319" s="6" t="s">
        <v>287</v>
      </c>
      <c r="F2319" s="8" t="s">
        <v>5</v>
      </c>
      <c r="G2319" s="8" t="s">
        <v>25</v>
      </c>
    </row>
    <row r="2320" spans="1:16384" s="21" customFormat="1">
      <c r="A2320" s="8" t="str">
        <f t="shared" si="44"/>
        <v>350504.400005</v>
      </c>
      <c r="B2320" s="9">
        <v>400005</v>
      </c>
      <c r="C2320" s="10" t="s">
        <v>129</v>
      </c>
      <c r="D2320" s="8">
        <v>350504</v>
      </c>
      <c r="E2320" s="6" t="s">
        <v>287</v>
      </c>
      <c r="F2320" s="8" t="s">
        <v>5</v>
      </c>
      <c r="G2320" s="8" t="s">
        <v>25</v>
      </c>
    </row>
    <row r="2321" spans="1:7" s="21" customFormat="1">
      <c r="A2321" s="8" t="str">
        <f t="shared" si="44"/>
        <v>350504.400006</v>
      </c>
      <c r="B2321" s="9">
        <v>400006</v>
      </c>
      <c r="C2321" s="10" t="s">
        <v>130</v>
      </c>
      <c r="D2321" s="8">
        <v>350504</v>
      </c>
      <c r="E2321" s="6" t="s">
        <v>287</v>
      </c>
      <c r="F2321" s="8" t="s">
        <v>5</v>
      </c>
      <c r="G2321" s="8" t="s">
        <v>25</v>
      </c>
    </row>
    <row r="2322" spans="1:7" s="21" customFormat="1">
      <c r="A2322" s="8" t="str">
        <f t="shared" si="44"/>
        <v>350504.400007</v>
      </c>
      <c r="B2322" s="9">
        <v>400007</v>
      </c>
      <c r="C2322" s="10" t="s">
        <v>131</v>
      </c>
      <c r="D2322" s="8">
        <v>350504</v>
      </c>
      <c r="E2322" s="6" t="s">
        <v>287</v>
      </c>
      <c r="F2322" s="8" t="s">
        <v>5</v>
      </c>
      <c r="G2322" s="8" t="s">
        <v>25</v>
      </c>
    </row>
    <row r="2323" spans="1:7" s="21" customFormat="1">
      <c r="A2323" s="8" t="str">
        <f t="shared" si="44"/>
        <v>350504.400010</v>
      </c>
      <c r="B2323" s="9">
        <v>400010</v>
      </c>
      <c r="C2323" s="10" t="s">
        <v>132</v>
      </c>
      <c r="D2323" s="8">
        <v>350504</v>
      </c>
      <c r="E2323" s="6" t="s">
        <v>287</v>
      </c>
      <c r="F2323" s="8" t="s">
        <v>5</v>
      </c>
      <c r="G2323" s="8" t="s">
        <v>25</v>
      </c>
    </row>
    <row r="2324" spans="1:7" s="21" customFormat="1">
      <c r="A2324" s="8" t="str">
        <f t="shared" si="44"/>
        <v>350504.400011</v>
      </c>
      <c r="B2324" s="9">
        <v>400011</v>
      </c>
      <c r="C2324" s="10" t="s">
        <v>133</v>
      </c>
      <c r="D2324" s="8">
        <v>350504</v>
      </c>
      <c r="E2324" s="6" t="s">
        <v>287</v>
      </c>
      <c r="F2324" s="7" t="s">
        <v>356</v>
      </c>
      <c r="G2324" s="8" t="s">
        <v>25</v>
      </c>
    </row>
    <row r="2325" spans="1:7" s="21" customFormat="1">
      <c r="A2325" s="8" t="str">
        <f t="shared" si="44"/>
        <v>350504.400012</v>
      </c>
      <c r="B2325" s="9">
        <v>400012</v>
      </c>
      <c r="C2325" s="10" t="s">
        <v>134</v>
      </c>
      <c r="D2325" s="8">
        <v>350504</v>
      </c>
      <c r="E2325" s="6" t="s">
        <v>287</v>
      </c>
      <c r="F2325" s="8" t="s">
        <v>5</v>
      </c>
      <c r="G2325" s="8" t="s">
        <v>25</v>
      </c>
    </row>
    <row r="2326" spans="1:7" s="21" customFormat="1">
      <c r="A2326" s="8" t="str">
        <f t="shared" si="44"/>
        <v>350504.400013</v>
      </c>
      <c r="B2326" s="9">
        <v>400013</v>
      </c>
      <c r="C2326" s="10" t="s">
        <v>135</v>
      </c>
      <c r="D2326" s="8">
        <v>350504</v>
      </c>
      <c r="E2326" s="6" t="s">
        <v>287</v>
      </c>
      <c r="F2326" s="8" t="s">
        <v>5</v>
      </c>
      <c r="G2326" s="8" t="s">
        <v>25</v>
      </c>
    </row>
    <row r="2327" spans="1:7" s="21" customFormat="1">
      <c r="A2327" s="8" t="str">
        <f t="shared" si="44"/>
        <v>350504.400014</v>
      </c>
      <c r="B2327" s="9">
        <v>400014</v>
      </c>
      <c r="C2327" s="10" t="s">
        <v>84</v>
      </c>
      <c r="D2327" s="8">
        <v>350504</v>
      </c>
      <c r="E2327" s="6" t="s">
        <v>287</v>
      </c>
      <c r="F2327" s="8" t="s">
        <v>5</v>
      </c>
      <c r="G2327" s="8" t="s">
        <v>25</v>
      </c>
    </row>
    <row r="2328" spans="1:7" s="21" customFormat="1">
      <c r="A2328" s="8" t="str">
        <f t="shared" si="44"/>
        <v>350504.400015</v>
      </c>
      <c r="B2328" s="9">
        <v>400015</v>
      </c>
      <c r="C2328" s="10" t="s">
        <v>85</v>
      </c>
      <c r="D2328" s="8">
        <v>350504</v>
      </c>
      <c r="E2328" s="6" t="s">
        <v>287</v>
      </c>
      <c r="F2328" s="8" t="s">
        <v>5</v>
      </c>
      <c r="G2328" s="8" t="s">
        <v>25</v>
      </c>
    </row>
    <row r="2329" spans="1:7" s="21" customFormat="1">
      <c r="A2329" s="8" t="str">
        <f t="shared" si="44"/>
        <v>350504.400016</v>
      </c>
      <c r="B2329" s="9">
        <v>400016</v>
      </c>
      <c r="C2329" s="10" t="s">
        <v>86</v>
      </c>
      <c r="D2329" s="8">
        <v>350504</v>
      </c>
      <c r="E2329" s="6" t="s">
        <v>287</v>
      </c>
      <c r="F2329" s="8" t="s">
        <v>5</v>
      </c>
      <c r="G2329" s="8" t="s">
        <v>25</v>
      </c>
    </row>
    <row r="2330" spans="1:7" s="21" customFormat="1">
      <c r="A2330" s="8" t="str">
        <f t="shared" si="44"/>
        <v>350504.400017</v>
      </c>
      <c r="B2330" s="9">
        <v>400017</v>
      </c>
      <c r="C2330" s="10" t="s">
        <v>87</v>
      </c>
      <c r="D2330" s="8">
        <v>350504</v>
      </c>
      <c r="E2330" s="6" t="s">
        <v>287</v>
      </c>
      <c r="F2330" s="8" t="s">
        <v>5</v>
      </c>
      <c r="G2330" s="8" t="s">
        <v>25</v>
      </c>
    </row>
    <row r="2331" spans="1:7" s="21" customFormat="1">
      <c r="A2331" s="8" t="str">
        <f t="shared" si="44"/>
        <v>350504.400020</v>
      </c>
      <c r="B2331" s="9">
        <v>400020</v>
      </c>
      <c r="C2331" s="10" t="s">
        <v>88</v>
      </c>
      <c r="D2331" s="8">
        <v>350504</v>
      </c>
      <c r="E2331" s="6" t="s">
        <v>287</v>
      </c>
      <c r="F2331" s="8" t="s">
        <v>5</v>
      </c>
      <c r="G2331" s="8" t="s">
        <v>25</v>
      </c>
    </row>
    <row r="2332" spans="1:7" s="21" customFormat="1">
      <c r="A2332" s="8" t="str">
        <f t="shared" si="44"/>
        <v>350504.400021</v>
      </c>
      <c r="B2332" s="9">
        <v>400021</v>
      </c>
      <c r="C2332" s="10" t="s">
        <v>89</v>
      </c>
      <c r="D2332" s="8">
        <v>350504</v>
      </c>
      <c r="E2332" s="6" t="s">
        <v>287</v>
      </c>
      <c r="F2332" s="8" t="s">
        <v>5</v>
      </c>
      <c r="G2332" s="8" t="s">
        <v>25</v>
      </c>
    </row>
    <row r="2333" spans="1:7" s="21" customFormat="1">
      <c r="A2333" s="8" t="str">
        <f t="shared" si="44"/>
        <v>350504.400022</v>
      </c>
      <c r="B2333" s="9">
        <v>400022</v>
      </c>
      <c r="C2333" s="10" t="s">
        <v>143</v>
      </c>
      <c r="D2333" s="8">
        <v>350504</v>
      </c>
      <c r="E2333" s="6" t="s">
        <v>287</v>
      </c>
      <c r="F2333" s="8" t="s">
        <v>5</v>
      </c>
      <c r="G2333" s="8" t="s">
        <v>25</v>
      </c>
    </row>
    <row r="2334" spans="1:7" s="21" customFormat="1">
      <c r="A2334" s="8" t="str">
        <f t="shared" si="44"/>
        <v>350504.400024</v>
      </c>
      <c r="B2334" s="9">
        <v>400024</v>
      </c>
      <c r="C2334" s="10" t="s">
        <v>144</v>
      </c>
      <c r="D2334" s="8">
        <v>350504</v>
      </c>
      <c r="E2334" s="6" t="s">
        <v>287</v>
      </c>
      <c r="F2334" s="8" t="s">
        <v>5</v>
      </c>
      <c r="G2334" s="8" t="s">
        <v>25</v>
      </c>
    </row>
    <row r="2335" spans="1:7" s="21" customFormat="1">
      <c r="A2335" s="8" t="str">
        <f t="shared" si="44"/>
        <v>350504.400025</v>
      </c>
      <c r="B2335" s="9">
        <v>400025</v>
      </c>
      <c r="C2335" s="10" t="s">
        <v>147</v>
      </c>
      <c r="D2335" s="8">
        <v>350504</v>
      </c>
      <c r="E2335" s="6" t="s">
        <v>287</v>
      </c>
      <c r="F2335" s="8" t="s">
        <v>5</v>
      </c>
      <c r="G2335" s="8" t="s">
        <v>25</v>
      </c>
    </row>
    <row r="2336" spans="1:7" s="21" customFormat="1">
      <c r="A2336" s="8" t="str">
        <f t="shared" si="44"/>
        <v>350504.400026</v>
      </c>
      <c r="B2336" s="9">
        <v>400026</v>
      </c>
      <c r="C2336" s="10" t="s">
        <v>148</v>
      </c>
      <c r="D2336" s="8">
        <v>350504</v>
      </c>
      <c r="E2336" s="6" t="s">
        <v>287</v>
      </c>
      <c r="F2336" s="8" t="s">
        <v>5</v>
      </c>
      <c r="G2336" s="8" t="s">
        <v>25</v>
      </c>
    </row>
    <row r="2337" spans="1:7" s="21" customFormat="1">
      <c r="A2337" s="8" t="str">
        <f t="shared" si="44"/>
        <v>350504.400027</v>
      </c>
      <c r="B2337" s="9">
        <v>400027</v>
      </c>
      <c r="C2337" s="10" t="s">
        <v>149</v>
      </c>
      <c r="D2337" s="8">
        <v>350504</v>
      </c>
      <c r="E2337" s="6" t="s">
        <v>287</v>
      </c>
      <c r="F2337" s="8" t="s">
        <v>5</v>
      </c>
      <c r="G2337" s="8" t="s">
        <v>25</v>
      </c>
    </row>
    <row r="2338" spans="1:7" s="21" customFormat="1">
      <c r="A2338" s="8" t="str">
        <f t="shared" si="44"/>
        <v>350504.400028</v>
      </c>
      <c r="B2338" s="9">
        <v>400028</v>
      </c>
      <c r="C2338" s="10" t="s">
        <v>150</v>
      </c>
      <c r="D2338" s="8">
        <v>350504</v>
      </c>
      <c r="E2338" s="6" t="s">
        <v>287</v>
      </c>
      <c r="F2338" s="8" t="s">
        <v>5</v>
      </c>
      <c r="G2338" s="8" t="s">
        <v>25</v>
      </c>
    </row>
    <row r="2339" spans="1:7" s="21" customFormat="1">
      <c r="A2339" s="8" t="str">
        <f t="shared" si="44"/>
        <v>350504.400029</v>
      </c>
      <c r="B2339" s="9">
        <v>400029</v>
      </c>
      <c r="C2339" s="10" t="s">
        <v>151</v>
      </c>
      <c r="D2339" s="8">
        <v>350504</v>
      </c>
      <c r="E2339" s="6" t="s">
        <v>287</v>
      </c>
      <c r="F2339" s="8" t="s">
        <v>5</v>
      </c>
      <c r="G2339" s="8" t="s">
        <v>25</v>
      </c>
    </row>
    <row r="2340" spans="1:7" s="21" customFormat="1">
      <c r="A2340" s="8" t="str">
        <f t="shared" si="44"/>
        <v>350504.400030</v>
      </c>
      <c r="B2340" s="9">
        <v>400030</v>
      </c>
      <c r="C2340" s="10" t="s">
        <v>152</v>
      </c>
      <c r="D2340" s="8">
        <v>350504</v>
      </c>
      <c r="E2340" s="6" t="s">
        <v>287</v>
      </c>
      <c r="F2340" s="8" t="s">
        <v>5</v>
      </c>
      <c r="G2340" s="8" t="s">
        <v>25</v>
      </c>
    </row>
    <row r="2341" spans="1:7" s="21" customFormat="1">
      <c r="A2341" s="8" t="str">
        <f t="shared" si="44"/>
        <v>350504.400175</v>
      </c>
      <c r="B2341" s="9">
        <v>400175</v>
      </c>
      <c r="C2341" s="10" t="s">
        <v>141</v>
      </c>
      <c r="D2341" s="8">
        <v>350504</v>
      </c>
      <c r="E2341" s="6" t="s">
        <v>287</v>
      </c>
      <c r="F2341" s="8" t="s">
        <v>5</v>
      </c>
      <c r="G2341" s="8" t="s">
        <v>25</v>
      </c>
    </row>
    <row r="2342" spans="1:7" s="21" customFormat="1">
      <c r="A2342" s="8" t="str">
        <f t="shared" si="44"/>
        <v>350504.400176</v>
      </c>
      <c r="B2342" s="9">
        <v>400176</v>
      </c>
      <c r="C2342" s="10" t="s">
        <v>142</v>
      </c>
      <c r="D2342" s="8">
        <v>350504</v>
      </c>
      <c r="E2342" s="6" t="s">
        <v>287</v>
      </c>
      <c r="F2342" s="8" t="s">
        <v>5</v>
      </c>
      <c r="G2342" s="8" t="s">
        <v>25</v>
      </c>
    </row>
    <row r="2343" spans="1:7" s="21" customFormat="1">
      <c r="A2343" s="8" t="str">
        <f t="shared" si="44"/>
        <v>350504.400177</v>
      </c>
      <c r="B2343" s="9">
        <v>400177</v>
      </c>
      <c r="C2343" s="10" t="s">
        <v>145</v>
      </c>
      <c r="D2343" s="8">
        <v>350504</v>
      </c>
      <c r="E2343" s="6" t="s">
        <v>287</v>
      </c>
      <c r="F2343" s="8" t="s">
        <v>5</v>
      </c>
      <c r="G2343" s="8" t="s">
        <v>25</v>
      </c>
    </row>
    <row r="2344" spans="1:7" s="21" customFormat="1">
      <c r="A2344" s="8" t="str">
        <f t="shared" si="44"/>
        <v>350504.400178</v>
      </c>
      <c r="B2344" s="9">
        <v>400178</v>
      </c>
      <c r="C2344" s="10" t="s">
        <v>153</v>
      </c>
      <c r="D2344" s="8">
        <v>350504</v>
      </c>
      <c r="E2344" s="6" t="s">
        <v>287</v>
      </c>
      <c r="F2344" s="8" t="s">
        <v>5</v>
      </c>
      <c r="G2344" s="8" t="s">
        <v>25</v>
      </c>
    </row>
    <row r="2345" spans="1:7" s="21" customFormat="1">
      <c r="A2345" s="8" t="str">
        <f t="shared" si="44"/>
        <v>350504.400179</v>
      </c>
      <c r="B2345" s="9">
        <v>400179</v>
      </c>
      <c r="C2345" s="10" t="s">
        <v>155</v>
      </c>
      <c r="D2345" s="8">
        <v>350504</v>
      </c>
      <c r="E2345" s="6" t="s">
        <v>287</v>
      </c>
      <c r="F2345" s="8" t="s">
        <v>5</v>
      </c>
      <c r="G2345" s="8" t="s">
        <v>25</v>
      </c>
    </row>
    <row r="2346" spans="1:7" s="21" customFormat="1">
      <c r="A2346" s="13" t="str">
        <f t="shared" si="44"/>
        <v>350504.400180</v>
      </c>
      <c r="B2346" s="13">
        <v>400180</v>
      </c>
      <c r="C2346" s="14" t="s">
        <v>154</v>
      </c>
      <c r="D2346" s="17">
        <v>350504</v>
      </c>
      <c r="E2346" s="6" t="s">
        <v>287</v>
      </c>
      <c r="F2346" s="8" t="s">
        <v>5</v>
      </c>
      <c r="G2346" s="8" t="s">
        <v>25</v>
      </c>
    </row>
    <row r="2347" spans="1:7" s="21" customFormat="1">
      <c r="A2347" s="8" t="str">
        <f t="shared" si="44"/>
        <v>350504.400202</v>
      </c>
      <c r="B2347" s="9">
        <v>400202</v>
      </c>
      <c r="C2347" s="10" t="s">
        <v>136</v>
      </c>
      <c r="D2347" s="8">
        <v>350504</v>
      </c>
      <c r="E2347" s="6" t="s">
        <v>287</v>
      </c>
      <c r="F2347" s="8" t="s">
        <v>5</v>
      </c>
      <c r="G2347" s="8" t="s">
        <v>25</v>
      </c>
    </row>
    <row r="2348" spans="1:7" s="21" customFormat="1">
      <c r="A2348" s="8" t="str">
        <f t="shared" si="44"/>
        <v>350504.400203</v>
      </c>
      <c r="B2348" s="9">
        <v>400203</v>
      </c>
      <c r="C2348" s="10" t="s">
        <v>137</v>
      </c>
      <c r="D2348" s="8">
        <v>350504</v>
      </c>
      <c r="E2348" s="6" t="s">
        <v>287</v>
      </c>
      <c r="F2348" s="8" t="s">
        <v>5</v>
      </c>
      <c r="G2348" s="8" t="s">
        <v>25</v>
      </c>
    </row>
    <row r="2349" spans="1:7" s="21" customFormat="1">
      <c r="A2349" s="8" t="str">
        <f t="shared" si="44"/>
        <v>350504.400214</v>
      </c>
      <c r="B2349" s="9">
        <v>400214</v>
      </c>
      <c r="C2349" s="10" t="s">
        <v>146</v>
      </c>
      <c r="D2349" s="8">
        <v>350504</v>
      </c>
      <c r="E2349" s="6" t="s">
        <v>287</v>
      </c>
      <c r="F2349" s="8" t="s">
        <v>5</v>
      </c>
      <c r="G2349" s="8" t="s">
        <v>25</v>
      </c>
    </row>
    <row r="2350" spans="1:7" s="21" customFormat="1">
      <c r="A2350" s="8" t="str">
        <f t="shared" si="44"/>
        <v>350504.400219</v>
      </c>
      <c r="B2350" s="9">
        <v>400219</v>
      </c>
      <c r="C2350" s="10" t="s">
        <v>138</v>
      </c>
      <c r="D2350" s="8">
        <v>350504</v>
      </c>
      <c r="E2350" s="6" t="s">
        <v>287</v>
      </c>
      <c r="F2350" s="8" t="s">
        <v>5</v>
      </c>
      <c r="G2350" s="8" t="s">
        <v>25</v>
      </c>
    </row>
    <row r="2351" spans="1:7" s="21" customFormat="1">
      <c r="A2351" s="8" t="str">
        <f t="shared" si="44"/>
        <v>350504.400220</v>
      </c>
      <c r="B2351" s="9">
        <v>400220</v>
      </c>
      <c r="C2351" s="10" t="s">
        <v>139</v>
      </c>
      <c r="D2351" s="8">
        <v>350504</v>
      </c>
      <c r="E2351" s="6" t="s">
        <v>287</v>
      </c>
      <c r="F2351" s="8" t="s">
        <v>5</v>
      </c>
      <c r="G2351" s="8" t="s">
        <v>25</v>
      </c>
    </row>
    <row r="2352" spans="1:7" s="21" customFormat="1">
      <c r="A2352" s="8" t="str">
        <f t="shared" si="44"/>
        <v>350504.400221</v>
      </c>
      <c r="B2352" s="9">
        <v>400221</v>
      </c>
      <c r="C2352" s="10" t="s">
        <v>140</v>
      </c>
      <c r="D2352" s="8">
        <v>350504</v>
      </c>
      <c r="E2352" s="6" t="s">
        <v>287</v>
      </c>
      <c r="F2352" s="8" t="s">
        <v>5</v>
      </c>
      <c r="G2352" s="8" t="s">
        <v>25</v>
      </c>
    </row>
    <row r="2353" spans="1:7" s="21" customFormat="1">
      <c r="A2353" s="8" t="str">
        <f t="shared" si="44"/>
        <v>350504.400223</v>
      </c>
      <c r="B2353" s="9">
        <v>400223</v>
      </c>
      <c r="C2353" s="10" t="s">
        <v>330</v>
      </c>
      <c r="D2353" s="8">
        <v>350504</v>
      </c>
      <c r="E2353" s="6" t="s">
        <v>287</v>
      </c>
      <c r="F2353" s="8" t="s">
        <v>5</v>
      </c>
      <c r="G2353" s="8" t="s">
        <v>25</v>
      </c>
    </row>
    <row r="2354" spans="1:7" s="21" customFormat="1">
      <c r="A2354" s="11" t="str">
        <f t="shared" si="44"/>
        <v>350505.400003</v>
      </c>
      <c r="B2354" s="11">
        <v>400003</v>
      </c>
      <c r="C2354" s="12" t="s">
        <v>83</v>
      </c>
      <c r="D2354" s="15">
        <v>350505</v>
      </c>
      <c r="E2354" s="6" t="s">
        <v>287</v>
      </c>
      <c r="F2354" s="15" t="s">
        <v>5</v>
      </c>
      <c r="G2354" s="15" t="s">
        <v>25</v>
      </c>
    </row>
    <row r="2355" spans="1:7" s="21" customFormat="1">
      <c r="A2355" s="8" t="str">
        <f t="shared" si="44"/>
        <v>350505.400004</v>
      </c>
      <c r="B2355" s="9">
        <v>400004</v>
      </c>
      <c r="C2355" s="10" t="s">
        <v>128</v>
      </c>
      <c r="D2355" s="8">
        <v>350505</v>
      </c>
      <c r="E2355" s="6" t="s">
        <v>287</v>
      </c>
      <c r="F2355" s="8" t="s">
        <v>5</v>
      </c>
      <c r="G2355" s="8" t="s">
        <v>25</v>
      </c>
    </row>
    <row r="2356" spans="1:7" s="21" customFormat="1">
      <c r="A2356" s="8" t="str">
        <f t="shared" si="44"/>
        <v>350505.400005</v>
      </c>
      <c r="B2356" s="9">
        <v>400005</v>
      </c>
      <c r="C2356" s="10" t="s">
        <v>129</v>
      </c>
      <c r="D2356" s="8">
        <v>350505</v>
      </c>
      <c r="E2356" s="6" t="s">
        <v>287</v>
      </c>
      <c r="F2356" s="8" t="s">
        <v>5</v>
      </c>
      <c r="G2356" s="8" t="s">
        <v>25</v>
      </c>
    </row>
    <row r="2357" spans="1:7" s="21" customFormat="1">
      <c r="A2357" s="8" t="str">
        <f t="shared" si="44"/>
        <v>350505.400006</v>
      </c>
      <c r="B2357" s="9">
        <v>400006</v>
      </c>
      <c r="C2357" s="10" t="s">
        <v>130</v>
      </c>
      <c r="D2357" s="8">
        <v>350505</v>
      </c>
      <c r="E2357" s="6" t="s">
        <v>287</v>
      </c>
      <c r="F2357" s="8" t="s">
        <v>5</v>
      </c>
      <c r="G2357" s="8" t="s">
        <v>25</v>
      </c>
    </row>
    <row r="2358" spans="1:7" s="21" customFormat="1">
      <c r="A2358" s="8" t="str">
        <f t="shared" si="44"/>
        <v>350505.400007</v>
      </c>
      <c r="B2358" s="9">
        <v>400007</v>
      </c>
      <c r="C2358" s="10" t="s">
        <v>131</v>
      </c>
      <c r="D2358" s="8">
        <v>350505</v>
      </c>
      <c r="E2358" s="6" t="s">
        <v>287</v>
      </c>
      <c r="F2358" s="8" t="s">
        <v>5</v>
      </c>
      <c r="G2358" s="8" t="s">
        <v>25</v>
      </c>
    </row>
    <row r="2359" spans="1:7" s="21" customFormat="1">
      <c r="A2359" s="8" t="str">
        <f t="shared" si="44"/>
        <v>350505.400010</v>
      </c>
      <c r="B2359" s="9">
        <v>400010</v>
      </c>
      <c r="C2359" s="10" t="s">
        <v>132</v>
      </c>
      <c r="D2359" s="8">
        <v>350505</v>
      </c>
      <c r="E2359" s="6" t="s">
        <v>287</v>
      </c>
      <c r="F2359" s="8" t="s">
        <v>5</v>
      </c>
      <c r="G2359" s="8" t="s">
        <v>25</v>
      </c>
    </row>
    <row r="2360" spans="1:7" s="21" customFormat="1">
      <c r="A2360" s="8" t="str">
        <f t="shared" si="44"/>
        <v>350505.400011</v>
      </c>
      <c r="B2360" s="9">
        <v>400011</v>
      </c>
      <c r="C2360" s="10" t="s">
        <v>133</v>
      </c>
      <c r="D2360" s="8">
        <v>350505</v>
      </c>
      <c r="E2360" s="6" t="s">
        <v>287</v>
      </c>
      <c r="F2360" s="7" t="s">
        <v>356</v>
      </c>
      <c r="G2360" s="8" t="s">
        <v>25</v>
      </c>
    </row>
    <row r="2361" spans="1:7" s="21" customFormat="1">
      <c r="A2361" s="8" t="str">
        <f t="shared" si="44"/>
        <v>350505.400012</v>
      </c>
      <c r="B2361" s="9">
        <v>400012</v>
      </c>
      <c r="C2361" s="10" t="s">
        <v>134</v>
      </c>
      <c r="D2361" s="8">
        <v>350505</v>
      </c>
      <c r="E2361" s="6" t="s">
        <v>287</v>
      </c>
      <c r="F2361" s="8" t="s">
        <v>5</v>
      </c>
      <c r="G2361" s="8" t="s">
        <v>25</v>
      </c>
    </row>
    <row r="2362" spans="1:7" s="21" customFormat="1">
      <c r="A2362" s="8" t="str">
        <f t="shared" si="44"/>
        <v>350505.400013</v>
      </c>
      <c r="B2362" s="9">
        <v>400013</v>
      </c>
      <c r="C2362" s="10" t="s">
        <v>135</v>
      </c>
      <c r="D2362" s="8">
        <v>350505</v>
      </c>
      <c r="E2362" s="6" t="s">
        <v>287</v>
      </c>
      <c r="F2362" s="8" t="s">
        <v>5</v>
      </c>
      <c r="G2362" s="8" t="s">
        <v>25</v>
      </c>
    </row>
    <row r="2363" spans="1:7" s="21" customFormat="1">
      <c r="A2363" s="8" t="str">
        <f t="shared" si="44"/>
        <v>350505.400014</v>
      </c>
      <c r="B2363" s="9">
        <v>400014</v>
      </c>
      <c r="C2363" s="10" t="s">
        <v>84</v>
      </c>
      <c r="D2363" s="8">
        <v>350505</v>
      </c>
      <c r="E2363" s="6" t="s">
        <v>287</v>
      </c>
      <c r="F2363" s="8" t="s">
        <v>5</v>
      </c>
      <c r="G2363" s="8" t="s">
        <v>25</v>
      </c>
    </row>
    <row r="2364" spans="1:7" s="21" customFormat="1">
      <c r="A2364" s="8" t="str">
        <f t="shared" si="44"/>
        <v>350505.400015</v>
      </c>
      <c r="B2364" s="9">
        <v>400015</v>
      </c>
      <c r="C2364" s="10" t="s">
        <v>85</v>
      </c>
      <c r="D2364" s="8">
        <v>350505</v>
      </c>
      <c r="E2364" s="6" t="s">
        <v>287</v>
      </c>
      <c r="F2364" s="8" t="s">
        <v>5</v>
      </c>
      <c r="G2364" s="8" t="s">
        <v>25</v>
      </c>
    </row>
    <row r="2365" spans="1:7" s="21" customFormat="1">
      <c r="A2365" s="8" t="str">
        <f t="shared" si="44"/>
        <v>350505.400016</v>
      </c>
      <c r="B2365" s="9">
        <v>400016</v>
      </c>
      <c r="C2365" s="10" t="s">
        <v>86</v>
      </c>
      <c r="D2365" s="8">
        <v>350505</v>
      </c>
      <c r="E2365" s="6" t="s">
        <v>287</v>
      </c>
      <c r="F2365" s="8" t="s">
        <v>5</v>
      </c>
      <c r="G2365" s="8" t="s">
        <v>25</v>
      </c>
    </row>
    <row r="2366" spans="1:7" s="21" customFormat="1">
      <c r="A2366" s="8" t="str">
        <f t="shared" si="44"/>
        <v>350505.400017</v>
      </c>
      <c r="B2366" s="9">
        <v>400017</v>
      </c>
      <c r="C2366" s="10" t="s">
        <v>87</v>
      </c>
      <c r="D2366" s="8">
        <v>350505</v>
      </c>
      <c r="E2366" s="6" t="s">
        <v>287</v>
      </c>
      <c r="F2366" s="8" t="s">
        <v>5</v>
      </c>
      <c r="G2366" s="8" t="s">
        <v>25</v>
      </c>
    </row>
    <row r="2367" spans="1:7" s="21" customFormat="1">
      <c r="A2367" s="8" t="str">
        <f t="shared" si="44"/>
        <v>350505.400020</v>
      </c>
      <c r="B2367" s="9">
        <v>400020</v>
      </c>
      <c r="C2367" s="10" t="s">
        <v>88</v>
      </c>
      <c r="D2367" s="8">
        <v>350505</v>
      </c>
      <c r="E2367" s="6" t="s">
        <v>287</v>
      </c>
      <c r="F2367" s="8" t="s">
        <v>5</v>
      </c>
      <c r="G2367" s="8" t="s">
        <v>25</v>
      </c>
    </row>
    <row r="2368" spans="1:7" s="21" customFormat="1">
      <c r="A2368" s="8" t="str">
        <f t="shared" si="44"/>
        <v>350505.400021</v>
      </c>
      <c r="B2368" s="9">
        <v>400021</v>
      </c>
      <c r="C2368" s="10" t="s">
        <v>89</v>
      </c>
      <c r="D2368" s="8">
        <v>350505</v>
      </c>
      <c r="E2368" s="6" t="s">
        <v>287</v>
      </c>
      <c r="F2368" s="8" t="s">
        <v>5</v>
      </c>
      <c r="G2368" s="8" t="s">
        <v>25</v>
      </c>
    </row>
    <row r="2369" spans="1:7" s="21" customFormat="1">
      <c r="A2369" s="8" t="str">
        <f t="shared" si="44"/>
        <v>350505.400022</v>
      </c>
      <c r="B2369" s="9">
        <v>400022</v>
      </c>
      <c r="C2369" s="10" t="s">
        <v>143</v>
      </c>
      <c r="D2369" s="8">
        <v>350505</v>
      </c>
      <c r="E2369" s="6" t="s">
        <v>287</v>
      </c>
      <c r="F2369" s="8" t="s">
        <v>5</v>
      </c>
      <c r="G2369" s="8" t="s">
        <v>25</v>
      </c>
    </row>
    <row r="2370" spans="1:7" s="21" customFormat="1">
      <c r="A2370" s="8" t="str">
        <f t="shared" si="44"/>
        <v>350505.400024</v>
      </c>
      <c r="B2370" s="9">
        <v>400024</v>
      </c>
      <c r="C2370" s="10" t="s">
        <v>144</v>
      </c>
      <c r="D2370" s="8">
        <v>350505</v>
      </c>
      <c r="E2370" s="6" t="s">
        <v>287</v>
      </c>
      <c r="F2370" s="8" t="s">
        <v>5</v>
      </c>
      <c r="G2370" s="8" t="s">
        <v>25</v>
      </c>
    </row>
    <row r="2371" spans="1:7" s="21" customFormat="1">
      <c r="A2371" s="8" t="str">
        <f t="shared" si="44"/>
        <v>350505.400025</v>
      </c>
      <c r="B2371" s="9">
        <v>400025</v>
      </c>
      <c r="C2371" s="10" t="s">
        <v>147</v>
      </c>
      <c r="D2371" s="8">
        <v>350505</v>
      </c>
      <c r="E2371" s="6" t="s">
        <v>287</v>
      </c>
      <c r="F2371" s="8" t="s">
        <v>5</v>
      </c>
      <c r="G2371" s="8" t="s">
        <v>25</v>
      </c>
    </row>
    <row r="2372" spans="1:7" s="21" customFormat="1">
      <c r="A2372" s="8" t="str">
        <f t="shared" si="44"/>
        <v>350505.400026</v>
      </c>
      <c r="B2372" s="9">
        <v>400026</v>
      </c>
      <c r="C2372" s="10" t="s">
        <v>148</v>
      </c>
      <c r="D2372" s="8">
        <v>350505</v>
      </c>
      <c r="E2372" s="6" t="s">
        <v>287</v>
      </c>
      <c r="F2372" s="8" t="s">
        <v>5</v>
      </c>
      <c r="G2372" s="8" t="s">
        <v>25</v>
      </c>
    </row>
    <row r="2373" spans="1:7" s="21" customFormat="1">
      <c r="A2373" s="8" t="str">
        <f t="shared" si="44"/>
        <v>350505.400027</v>
      </c>
      <c r="B2373" s="9">
        <v>400027</v>
      </c>
      <c r="C2373" s="10" t="s">
        <v>149</v>
      </c>
      <c r="D2373" s="8">
        <v>350505</v>
      </c>
      <c r="E2373" s="6" t="s">
        <v>287</v>
      </c>
      <c r="F2373" s="8" t="s">
        <v>5</v>
      </c>
      <c r="G2373" s="8" t="s">
        <v>25</v>
      </c>
    </row>
    <row r="2374" spans="1:7" s="21" customFormat="1">
      <c r="A2374" s="8" t="str">
        <f t="shared" si="44"/>
        <v>350505.400028</v>
      </c>
      <c r="B2374" s="9">
        <v>400028</v>
      </c>
      <c r="C2374" s="10" t="s">
        <v>150</v>
      </c>
      <c r="D2374" s="8">
        <v>350505</v>
      </c>
      <c r="E2374" s="6" t="s">
        <v>287</v>
      </c>
      <c r="F2374" s="8" t="s">
        <v>5</v>
      </c>
      <c r="G2374" s="8" t="s">
        <v>25</v>
      </c>
    </row>
    <row r="2375" spans="1:7" s="21" customFormat="1">
      <c r="A2375" s="8" t="str">
        <f t="shared" si="44"/>
        <v>350505.400029</v>
      </c>
      <c r="B2375" s="9">
        <v>400029</v>
      </c>
      <c r="C2375" s="10" t="s">
        <v>151</v>
      </c>
      <c r="D2375" s="8">
        <v>350505</v>
      </c>
      <c r="E2375" s="6" t="s">
        <v>287</v>
      </c>
      <c r="F2375" s="8" t="s">
        <v>5</v>
      </c>
      <c r="G2375" s="8" t="s">
        <v>25</v>
      </c>
    </row>
    <row r="2376" spans="1:7" s="21" customFormat="1">
      <c r="A2376" s="8" t="str">
        <f t="shared" si="44"/>
        <v>350505.400030</v>
      </c>
      <c r="B2376" s="9">
        <v>400030</v>
      </c>
      <c r="C2376" s="10" t="s">
        <v>152</v>
      </c>
      <c r="D2376" s="8">
        <v>350505</v>
      </c>
      <c r="E2376" s="6" t="s">
        <v>287</v>
      </c>
      <c r="F2376" s="8" t="s">
        <v>5</v>
      </c>
      <c r="G2376" s="8" t="s">
        <v>25</v>
      </c>
    </row>
    <row r="2377" spans="1:7" s="21" customFormat="1">
      <c r="A2377" s="8" t="str">
        <f t="shared" si="44"/>
        <v>350505.400175</v>
      </c>
      <c r="B2377" s="9">
        <v>400175</v>
      </c>
      <c r="C2377" s="10" t="s">
        <v>141</v>
      </c>
      <c r="D2377" s="8">
        <v>350505</v>
      </c>
      <c r="E2377" s="6" t="s">
        <v>287</v>
      </c>
      <c r="F2377" s="8" t="s">
        <v>5</v>
      </c>
      <c r="G2377" s="8" t="s">
        <v>25</v>
      </c>
    </row>
    <row r="2378" spans="1:7" s="21" customFormat="1">
      <c r="A2378" s="8" t="str">
        <f t="shared" ref="A2378:A2441" si="45">CONCATENATE(D2378,".",B2378)</f>
        <v>350505.400176</v>
      </c>
      <c r="B2378" s="9">
        <v>400176</v>
      </c>
      <c r="C2378" s="10" t="s">
        <v>142</v>
      </c>
      <c r="D2378" s="8">
        <v>350505</v>
      </c>
      <c r="E2378" s="6" t="s">
        <v>287</v>
      </c>
      <c r="F2378" s="8" t="s">
        <v>5</v>
      </c>
      <c r="G2378" s="8" t="s">
        <v>25</v>
      </c>
    </row>
    <row r="2379" spans="1:7" s="21" customFormat="1">
      <c r="A2379" s="8" t="str">
        <f t="shared" si="45"/>
        <v>350505.400177</v>
      </c>
      <c r="B2379" s="9">
        <v>400177</v>
      </c>
      <c r="C2379" s="10" t="s">
        <v>145</v>
      </c>
      <c r="D2379" s="8">
        <v>350505</v>
      </c>
      <c r="E2379" s="6" t="s">
        <v>287</v>
      </c>
      <c r="F2379" s="8" t="s">
        <v>5</v>
      </c>
      <c r="G2379" s="8" t="s">
        <v>25</v>
      </c>
    </row>
    <row r="2380" spans="1:7" s="21" customFormat="1">
      <c r="A2380" s="8" t="str">
        <f t="shared" si="45"/>
        <v>350505.400178</v>
      </c>
      <c r="B2380" s="9">
        <v>400178</v>
      </c>
      <c r="C2380" s="10" t="s">
        <v>153</v>
      </c>
      <c r="D2380" s="8">
        <v>350505</v>
      </c>
      <c r="E2380" s="6" t="s">
        <v>287</v>
      </c>
      <c r="F2380" s="8" t="s">
        <v>5</v>
      </c>
      <c r="G2380" s="8" t="s">
        <v>25</v>
      </c>
    </row>
    <row r="2381" spans="1:7" s="21" customFormat="1">
      <c r="A2381" s="8" t="str">
        <f t="shared" si="45"/>
        <v>350505.400179</v>
      </c>
      <c r="B2381" s="9">
        <v>400179</v>
      </c>
      <c r="C2381" s="10" t="s">
        <v>155</v>
      </c>
      <c r="D2381" s="8">
        <v>350505</v>
      </c>
      <c r="E2381" s="6" t="s">
        <v>287</v>
      </c>
      <c r="F2381" s="8" t="s">
        <v>5</v>
      </c>
      <c r="G2381" s="8" t="s">
        <v>25</v>
      </c>
    </row>
    <row r="2382" spans="1:7" s="21" customFormat="1">
      <c r="A2382" s="13" t="str">
        <f t="shared" si="45"/>
        <v>350505.400180</v>
      </c>
      <c r="B2382" s="13">
        <v>400180</v>
      </c>
      <c r="C2382" s="14" t="s">
        <v>154</v>
      </c>
      <c r="D2382" s="17">
        <v>350505</v>
      </c>
      <c r="E2382" s="6" t="s">
        <v>287</v>
      </c>
      <c r="F2382" s="8" t="s">
        <v>5</v>
      </c>
      <c r="G2382" s="8" t="s">
        <v>25</v>
      </c>
    </row>
    <row r="2383" spans="1:7" s="21" customFormat="1">
      <c r="A2383" s="8" t="str">
        <f t="shared" si="45"/>
        <v>350505.400202</v>
      </c>
      <c r="B2383" s="9">
        <v>400202</v>
      </c>
      <c r="C2383" s="10" t="s">
        <v>136</v>
      </c>
      <c r="D2383" s="8">
        <v>350505</v>
      </c>
      <c r="E2383" s="6" t="s">
        <v>287</v>
      </c>
      <c r="F2383" s="8" t="s">
        <v>5</v>
      </c>
      <c r="G2383" s="8" t="s">
        <v>25</v>
      </c>
    </row>
    <row r="2384" spans="1:7" s="21" customFormat="1">
      <c r="A2384" s="8" t="str">
        <f t="shared" si="45"/>
        <v>350505.400203</v>
      </c>
      <c r="B2384" s="9">
        <v>400203</v>
      </c>
      <c r="C2384" s="10" t="s">
        <v>137</v>
      </c>
      <c r="D2384" s="8">
        <v>350505</v>
      </c>
      <c r="E2384" s="6" t="s">
        <v>287</v>
      </c>
      <c r="F2384" s="8" t="s">
        <v>5</v>
      </c>
      <c r="G2384" s="8" t="s">
        <v>25</v>
      </c>
    </row>
    <row r="2385" spans="1:7" s="21" customFormat="1">
      <c r="A2385" s="8" t="str">
        <f t="shared" si="45"/>
        <v>350505.400214</v>
      </c>
      <c r="B2385" s="9">
        <v>400214</v>
      </c>
      <c r="C2385" s="10" t="s">
        <v>146</v>
      </c>
      <c r="D2385" s="8">
        <v>350505</v>
      </c>
      <c r="E2385" s="6" t="s">
        <v>287</v>
      </c>
      <c r="F2385" s="8" t="s">
        <v>5</v>
      </c>
      <c r="G2385" s="8" t="s">
        <v>25</v>
      </c>
    </row>
    <row r="2386" spans="1:7" s="21" customFormat="1">
      <c r="A2386" s="8" t="str">
        <f t="shared" si="45"/>
        <v>350505.400219</v>
      </c>
      <c r="B2386" s="9">
        <v>400219</v>
      </c>
      <c r="C2386" s="10" t="s">
        <v>138</v>
      </c>
      <c r="D2386" s="8">
        <v>350505</v>
      </c>
      <c r="E2386" s="6" t="s">
        <v>287</v>
      </c>
      <c r="F2386" s="8" t="s">
        <v>5</v>
      </c>
      <c r="G2386" s="8" t="s">
        <v>25</v>
      </c>
    </row>
    <row r="2387" spans="1:7" s="21" customFormat="1">
      <c r="A2387" s="8" t="str">
        <f t="shared" si="45"/>
        <v>350505.400220</v>
      </c>
      <c r="B2387" s="9">
        <v>400220</v>
      </c>
      <c r="C2387" s="10" t="s">
        <v>139</v>
      </c>
      <c r="D2387" s="8">
        <v>350505</v>
      </c>
      <c r="E2387" s="6" t="s">
        <v>287</v>
      </c>
      <c r="F2387" s="8" t="s">
        <v>5</v>
      </c>
      <c r="G2387" s="8" t="s">
        <v>25</v>
      </c>
    </row>
    <row r="2388" spans="1:7" s="21" customFormat="1">
      <c r="A2388" s="8" t="str">
        <f t="shared" si="45"/>
        <v>350505.400221</v>
      </c>
      <c r="B2388" s="9">
        <v>400221</v>
      </c>
      <c r="C2388" s="10" t="s">
        <v>140</v>
      </c>
      <c r="D2388" s="8">
        <v>350505</v>
      </c>
      <c r="E2388" s="6" t="s">
        <v>287</v>
      </c>
      <c r="F2388" s="8" t="s">
        <v>5</v>
      </c>
      <c r="G2388" s="8" t="s">
        <v>25</v>
      </c>
    </row>
    <row r="2389" spans="1:7" s="21" customFormat="1">
      <c r="A2389" s="8" t="str">
        <f t="shared" si="45"/>
        <v>350505.400223</v>
      </c>
      <c r="B2389" s="9">
        <v>400223</v>
      </c>
      <c r="C2389" s="10" t="s">
        <v>330</v>
      </c>
      <c r="D2389" s="8">
        <v>350505</v>
      </c>
      <c r="E2389" s="6" t="s">
        <v>287</v>
      </c>
      <c r="F2389" s="8" t="s">
        <v>5</v>
      </c>
      <c r="G2389" s="8" t="s">
        <v>25</v>
      </c>
    </row>
    <row r="2390" spans="1:7" s="21" customFormat="1">
      <c r="A2390" s="11" t="str">
        <f t="shared" si="45"/>
        <v>350506.400003</v>
      </c>
      <c r="B2390" s="11">
        <v>400003</v>
      </c>
      <c r="C2390" s="12" t="s">
        <v>83</v>
      </c>
      <c r="D2390" s="15">
        <v>350506</v>
      </c>
      <c r="E2390" s="6" t="s">
        <v>287</v>
      </c>
      <c r="F2390" s="15" t="s">
        <v>5</v>
      </c>
      <c r="G2390" s="15" t="s">
        <v>25</v>
      </c>
    </row>
    <row r="2391" spans="1:7" s="21" customFormat="1">
      <c r="A2391" s="8" t="str">
        <f t="shared" si="45"/>
        <v>350506.400004</v>
      </c>
      <c r="B2391" s="9">
        <v>400004</v>
      </c>
      <c r="C2391" s="10" t="s">
        <v>128</v>
      </c>
      <c r="D2391" s="8">
        <v>350506</v>
      </c>
      <c r="E2391" s="6" t="s">
        <v>287</v>
      </c>
      <c r="F2391" s="8" t="s">
        <v>5</v>
      </c>
      <c r="G2391" s="8" t="s">
        <v>25</v>
      </c>
    </row>
    <row r="2392" spans="1:7" s="21" customFormat="1">
      <c r="A2392" s="8" t="str">
        <f t="shared" si="45"/>
        <v>350506.400005</v>
      </c>
      <c r="B2392" s="9">
        <v>400005</v>
      </c>
      <c r="C2392" s="10" t="s">
        <v>129</v>
      </c>
      <c r="D2392" s="8">
        <v>350506</v>
      </c>
      <c r="E2392" s="6" t="s">
        <v>287</v>
      </c>
      <c r="F2392" s="8" t="s">
        <v>5</v>
      </c>
      <c r="G2392" s="8" t="s">
        <v>25</v>
      </c>
    </row>
    <row r="2393" spans="1:7" s="21" customFormat="1">
      <c r="A2393" s="8" t="str">
        <f t="shared" si="45"/>
        <v>350506.400006</v>
      </c>
      <c r="B2393" s="9">
        <v>400006</v>
      </c>
      <c r="C2393" s="10" t="s">
        <v>130</v>
      </c>
      <c r="D2393" s="8">
        <v>350506</v>
      </c>
      <c r="E2393" s="6" t="s">
        <v>287</v>
      </c>
      <c r="F2393" s="8" t="s">
        <v>5</v>
      </c>
      <c r="G2393" s="8" t="s">
        <v>25</v>
      </c>
    </row>
    <row r="2394" spans="1:7" s="21" customFormat="1">
      <c r="A2394" s="8" t="str">
        <f t="shared" si="45"/>
        <v>350506.400007</v>
      </c>
      <c r="B2394" s="9">
        <v>400007</v>
      </c>
      <c r="C2394" s="10" t="s">
        <v>131</v>
      </c>
      <c r="D2394" s="8">
        <v>350506</v>
      </c>
      <c r="E2394" s="6" t="s">
        <v>287</v>
      </c>
      <c r="F2394" s="8" t="s">
        <v>5</v>
      </c>
      <c r="G2394" s="8" t="s">
        <v>25</v>
      </c>
    </row>
    <row r="2395" spans="1:7" s="21" customFormat="1">
      <c r="A2395" s="8" t="str">
        <f t="shared" si="45"/>
        <v>350506.400010</v>
      </c>
      <c r="B2395" s="9">
        <v>400010</v>
      </c>
      <c r="C2395" s="10" t="s">
        <v>132</v>
      </c>
      <c r="D2395" s="8">
        <v>350506</v>
      </c>
      <c r="E2395" s="6" t="s">
        <v>287</v>
      </c>
      <c r="F2395" s="8" t="s">
        <v>5</v>
      </c>
      <c r="G2395" s="8" t="s">
        <v>25</v>
      </c>
    </row>
    <row r="2396" spans="1:7" s="21" customFormat="1">
      <c r="A2396" s="8" t="str">
        <f t="shared" si="45"/>
        <v>350506.400011</v>
      </c>
      <c r="B2396" s="9">
        <v>400011</v>
      </c>
      <c r="C2396" s="10" t="s">
        <v>133</v>
      </c>
      <c r="D2396" s="8">
        <v>350506</v>
      </c>
      <c r="E2396" s="6" t="s">
        <v>287</v>
      </c>
      <c r="F2396" s="7" t="s">
        <v>356</v>
      </c>
      <c r="G2396" s="8" t="s">
        <v>25</v>
      </c>
    </row>
    <row r="2397" spans="1:7" s="21" customFormat="1">
      <c r="A2397" s="8" t="str">
        <f t="shared" si="45"/>
        <v>350506.400012</v>
      </c>
      <c r="B2397" s="9">
        <v>400012</v>
      </c>
      <c r="C2397" s="10" t="s">
        <v>134</v>
      </c>
      <c r="D2397" s="8">
        <v>350506</v>
      </c>
      <c r="E2397" s="6" t="s">
        <v>287</v>
      </c>
      <c r="F2397" s="8" t="s">
        <v>5</v>
      </c>
      <c r="G2397" s="8" t="s">
        <v>25</v>
      </c>
    </row>
    <row r="2398" spans="1:7" s="21" customFormat="1">
      <c r="A2398" s="8" t="str">
        <f t="shared" si="45"/>
        <v>350506.400013</v>
      </c>
      <c r="B2398" s="9">
        <v>400013</v>
      </c>
      <c r="C2398" s="10" t="s">
        <v>135</v>
      </c>
      <c r="D2398" s="8">
        <v>350506</v>
      </c>
      <c r="E2398" s="6" t="s">
        <v>287</v>
      </c>
      <c r="F2398" s="8" t="s">
        <v>5</v>
      </c>
      <c r="G2398" s="8" t="s">
        <v>25</v>
      </c>
    </row>
    <row r="2399" spans="1:7" s="21" customFormat="1">
      <c r="A2399" s="8" t="str">
        <f t="shared" si="45"/>
        <v>350506.400014</v>
      </c>
      <c r="B2399" s="9">
        <v>400014</v>
      </c>
      <c r="C2399" s="10" t="s">
        <v>84</v>
      </c>
      <c r="D2399" s="8">
        <v>350506</v>
      </c>
      <c r="E2399" s="6" t="s">
        <v>287</v>
      </c>
      <c r="F2399" s="8" t="s">
        <v>5</v>
      </c>
      <c r="G2399" s="8" t="s">
        <v>25</v>
      </c>
    </row>
    <row r="2400" spans="1:7" s="21" customFormat="1">
      <c r="A2400" s="8" t="str">
        <f t="shared" si="45"/>
        <v>350506.400015</v>
      </c>
      <c r="B2400" s="9">
        <v>400015</v>
      </c>
      <c r="C2400" s="10" t="s">
        <v>85</v>
      </c>
      <c r="D2400" s="8">
        <v>350506</v>
      </c>
      <c r="E2400" s="6" t="s">
        <v>287</v>
      </c>
      <c r="F2400" s="8" t="s">
        <v>5</v>
      </c>
      <c r="G2400" s="8" t="s">
        <v>25</v>
      </c>
    </row>
    <row r="2401" spans="1:7" s="21" customFormat="1">
      <c r="A2401" s="8" t="str">
        <f t="shared" si="45"/>
        <v>350506.400016</v>
      </c>
      <c r="B2401" s="9">
        <v>400016</v>
      </c>
      <c r="C2401" s="10" t="s">
        <v>86</v>
      </c>
      <c r="D2401" s="8">
        <v>350506</v>
      </c>
      <c r="E2401" s="6" t="s">
        <v>287</v>
      </c>
      <c r="F2401" s="8" t="s">
        <v>5</v>
      </c>
      <c r="G2401" s="8" t="s">
        <v>25</v>
      </c>
    </row>
    <row r="2402" spans="1:7" s="21" customFormat="1">
      <c r="A2402" s="8" t="str">
        <f t="shared" si="45"/>
        <v>350506.400017</v>
      </c>
      <c r="B2402" s="9">
        <v>400017</v>
      </c>
      <c r="C2402" s="10" t="s">
        <v>87</v>
      </c>
      <c r="D2402" s="8">
        <v>350506</v>
      </c>
      <c r="E2402" s="6" t="s">
        <v>287</v>
      </c>
      <c r="F2402" s="8" t="s">
        <v>5</v>
      </c>
      <c r="G2402" s="8" t="s">
        <v>25</v>
      </c>
    </row>
    <row r="2403" spans="1:7" s="21" customFormat="1">
      <c r="A2403" s="8" t="str">
        <f t="shared" si="45"/>
        <v>350506.400020</v>
      </c>
      <c r="B2403" s="9">
        <v>400020</v>
      </c>
      <c r="C2403" s="10" t="s">
        <v>88</v>
      </c>
      <c r="D2403" s="8">
        <v>350506</v>
      </c>
      <c r="E2403" s="6" t="s">
        <v>287</v>
      </c>
      <c r="F2403" s="8" t="s">
        <v>5</v>
      </c>
      <c r="G2403" s="8" t="s">
        <v>25</v>
      </c>
    </row>
    <row r="2404" spans="1:7" s="21" customFormat="1">
      <c r="A2404" s="8" t="str">
        <f t="shared" si="45"/>
        <v>350506.400021</v>
      </c>
      <c r="B2404" s="9">
        <v>400021</v>
      </c>
      <c r="C2404" s="10" t="s">
        <v>89</v>
      </c>
      <c r="D2404" s="8">
        <v>350506</v>
      </c>
      <c r="E2404" s="6" t="s">
        <v>287</v>
      </c>
      <c r="F2404" s="8" t="s">
        <v>5</v>
      </c>
      <c r="G2404" s="8" t="s">
        <v>25</v>
      </c>
    </row>
    <row r="2405" spans="1:7" s="21" customFormat="1">
      <c r="A2405" s="8" t="str">
        <f t="shared" si="45"/>
        <v>350506.400022</v>
      </c>
      <c r="B2405" s="9">
        <v>400022</v>
      </c>
      <c r="C2405" s="10" t="s">
        <v>143</v>
      </c>
      <c r="D2405" s="8">
        <v>350506</v>
      </c>
      <c r="E2405" s="6" t="s">
        <v>287</v>
      </c>
      <c r="F2405" s="8" t="s">
        <v>5</v>
      </c>
      <c r="G2405" s="8" t="s">
        <v>25</v>
      </c>
    </row>
    <row r="2406" spans="1:7" s="21" customFormat="1">
      <c r="A2406" s="8" t="str">
        <f t="shared" si="45"/>
        <v>350506.400024</v>
      </c>
      <c r="B2406" s="9">
        <v>400024</v>
      </c>
      <c r="C2406" s="10" t="s">
        <v>144</v>
      </c>
      <c r="D2406" s="8">
        <v>350506</v>
      </c>
      <c r="E2406" s="6" t="s">
        <v>287</v>
      </c>
      <c r="F2406" s="8" t="s">
        <v>5</v>
      </c>
      <c r="G2406" s="8" t="s">
        <v>25</v>
      </c>
    </row>
    <row r="2407" spans="1:7" s="21" customFormat="1">
      <c r="A2407" s="8" t="str">
        <f t="shared" si="45"/>
        <v>350506.400025</v>
      </c>
      <c r="B2407" s="9">
        <v>400025</v>
      </c>
      <c r="C2407" s="10" t="s">
        <v>147</v>
      </c>
      <c r="D2407" s="8">
        <v>350506</v>
      </c>
      <c r="E2407" s="6" t="s">
        <v>287</v>
      </c>
      <c r="F2407" s="8" t="s">
        <v>5</v>
      </c>
      <c r="G2407" s="8" t="s">
        <v>25</v>
      </c>
    </row>
    <row r="2408" spans="1:7" s="21" customFormat="1">
      <c r="A2408" s="8" t="str">
        <f t="shared" si="45"/>
        <v>350506.400026</v>
      </c>
      <c r="B2408" s="9">
        <v>400026</v>
      </c>
      <c r="C2408" s="10" t="s">
        <v>148</v>
      </c>
      <c r="D2408" s="8">
        <v>350506</v>
      </c>
      <c r="E2408" s="6" t="s">
        <v>287</v>
      </c>
      <c r="F2408" s="8" t="s">
        <v>5</v>
      </c>
      <c r="G2408" s="8" t="s">
        <v>25</v>
      </c>
    </row>
    <row r="2409" spans="1:7" s="21" customFormat="1">
      <c r="A2409" s="8" t="str">
        <f t="shared" si="45"/>
        <v>350506.400027</v>
      </c>
      <c r="B2409" s="9">
        <v>400027</v>
      </c>
      <c r="C2409" s="10" t="s">
        <v>149</v>
      </c>
      <c r="D2409" s="8">
        <v>350506</v>
      </c>
      <c r="E2409" s="6" t="s">
        <v>287</v>
      </c>
      <c r="F2409" s="8" t="s">
        <v>5</v>
      </c>
      <c r="G2409" s="8" t="s">
        <v>25</v>
      </c>
    </row>
    <row r="2410" spans="1:7" s="21" customFormat="1">
      <c r="A2410" s="8" t="str">
        <f t="shared" si="45"/>
        <v>350506.400028</v>
      </c>
      <c r="B2410" s="9">
        <v>400028</v>
      </c>
      <c r="C2410" s="10" t="s">
        <v>150</v>
      </c>
      <c r="D2410" s="8">
        <v>350506</v>
      </c>
      <c r="E2410" s="6" t="s">
        <v>287</v>
      </c>
      <c r="F2410" s="8" t="s">
        <v>5</v>
      </c>
      <c r="G2410" s="8" t="s">
        <v>25</v>
      </c>
    </row>
    <row r="2411" spans="1:7" s="21" customFormat="1">
      <c r="A2411" s="8" t="str">
        <f t="shared" si="45"/>
        <v>350506.400029</v>
      </c>
      <c r="B2411" s="9">
        <v>400029</v>
      </c>
      <c r="C2411" s="10" t="s">
        <v>151</v>
      </c>
      <c r="D2411" s="8">
        <v>350506</v>
      </c>
      <c r="E2411" s="6" t="s">
        <v>287</v>
      </c>
      <c r="F2411" s="8" t="s">
        <v>5</v>
      </c>
      <c r="G2411" s="8" t="s">
        <v>25</v>
      </c>
    </row>
    <row r="2412" spans="1:7" s="21" customFormat="1">
      <c r="A2412" s="8" t="str">
        <f t="shared" si="45"/>
        <v>350506.400030</v>
      </c>
      <c r="B2412" s="9">
        <v>400030</v>
      </c>
      <c r="C2412" s="10" t="s">
        <v>152</v>
      </c>
      <c r="D2412" s="8">
        <v>350506</v>
      </c>
      <c r="E2412" s="6" t="s">
        <v>287</v>
      </c>
      <c r="F2412" s="8" t="s">
        <v>5</v>
      </c>
      <c r="G2412" s="8" t="s">
        <v>25</v>
      </c>
    </row>
    <row r="2413" spans="1:7" s="21" customFormat="1">
      <c r="A2413" s="8" t="str">
        <f t="shared" si="45"/>
        <v>350506.400175</v>
      </c>
      <c r="B2413" s="9">
        <v>400175</v>
      </c>
      <c r="C2413" s="10" t="s">
        <v>141</v>
      </c>
      <c r="D2413" s="8">
        <v>350506</v>
      </c>
      <c r="E2413" s="6" t="s">
        <v>287</v>
      </c>
      <c r="F2413" s="8" t="s">
        <v>5</v>
      </c>
      <c r="G2413" s="8" t="s">
        <v>25</v>
      </c>
    </row>
    <row r="2414" spans="1:7" s="21" customFormat="1">
      <c r="A2414" s="8" t="str">
        <f t="shared" si="45"/>
        <v>350506.400176</v>
      </c>
      <c r="B2414" s="9">
        <v>400176</v>
      </c>
      <c r="C2414" s="10" t="s">
        <v>142</v>
      </c>
      <c r="D2414" s="8">
        <v>350506</v>
      </c>
      <c r="E2414" s="6" t="s">
        <v>287</v>
      </c>
      <c r="F2414" s="8" t="s">
        <v>5</v>
      </c>
      <c r="G2414" s="8" t="s">
        <v>25</v>
      </c>
    </row>
    <row r="2415" spans="1:7" s="21" customFormat="1">
      <c r="A2415" s="8" t="str">
        <f t="shared" si="45"/>
        <v>350506.400177</v>
      </c>
      <c r="B2415" s="9">
        <v>400177</v>
      </c>
      <c r="C2415" s="10" t="s">
        <v>145</v>
      </c>
      <c r="D2415" s="8">
        <v>350506</v>
      </c>
      <c r="E2415" s="6" t="s">
        <v>287</v>
      </c>
      <c r="F2415" s="8" t="s">
        <v>5</v>
      </c>
      <c r="G2415" s="8" t="s">
        <v>25</v>
      </c>
    </row>
    <row r="2416" spans="1:7" s="21" customFormat="1">
      <c r="A2416" s="8" t="str">
        <f t="shared" si="45"/>
        <v>350506.400178</v>
      </c>
      <c r="B2416" s="9">
        <v>400178</v>
      </c>
      <c r="C2416" s="10" t="s">
        <v>153</v>
      </c>
      <c r="D2416" s="8">
        <v>350506</v>
      </c>
      <c r="E2416" s="6" t="s">
        <v>287</v>
      </c>
      <c r="F2416" s="8" t="s">
        <v>5</v>
      </c>
      <c r="G2416" s="8" t="s">
        <v>25</v>
      </c>
    </row>
    <row r="2417" spans="1:7" s="21" customFormat="1">
      <c r="A2417" s="8" t="str">
        <f t="shared" si="45"/>
        <v>350506.400179</v>
      </c>
      <c r="B2417" s="9">
        <v>400179</v>
      </c>
      <c r="C2417" s="10" t="s">
        <v>155</v>
      </c>
      <c r="D2417" s="8">
        <v>350506</v>
      </c>
      <c r="E2417" s="6" t="s">
        <v>287</v>
      </c>
      <c r="F2417" s="8" t="s">
        <v>5</v>
      </c>
      <c r="G2417" s="8" t="s">
        <v>25</v>
      </c>
    </row>
    <row r="2418" spans="1:7" s="21" customFormat="1">
      <c r="A2418" s="13" t="str">
        <f t="shared" si="45"/>
        <v>350506.400180</v>
      </c>
      <c r="B2418" s="13">
        <v>400180</v>
      </c>
      <c r="C2418" s="14" t="s">
        <v>154</v>
      </c>
      <c r="D2418" s="17">
        <v>350506</v>
      </c>
      <c r="E2418" s="6" t="s">
        <v>287</v>
      </c>
      <c r="F2418" s="8" t="s">
        <v>5</v>
      </c>
      <c r="G2418" s="8" t="s">
        <v>25</v>
      </c>
    </row>
    <row r="2419" spans="1:7" s="21" customFormat="1">
      <c r="A2419" s="8" t="str">
        <f t="shared" si="45"/>
        <v>350506.400202</v>
      </c>
      <c r="B2419" s="9">
        <v>400202</v>
      </c>
      <c r="C2419" s="10" t="s">
        <v>136</v>
      </c>
      <c r="D2419" s="8">
        <v>350506</v>
      </c>
      <c r="E2419" s="6" t="s">
        <v>287</v>
      </c>
      <c r="F2419" s="8" t="s">
        <v>5</v>
      </c>
      <c r="G2419" s="8" t="s">
        <v>25</v>
      </c>
    </row>
    <row r="2420" spans="1:7" s="21" customFormat="1">
      <c r="A2420" s="8" t="str">
        <f t="shared" si="45"/>
        <v>350506.400203</v>
      </c>
      <c r="B2420" s="9">
        <v>400203</v>
      </c>
      <c r="C2420" s="10" t="s">
        <v>137</v>
      </c>
      <c r="D2420" s="8">
        <v>350506</v>
      </c>
      <c r="E2420" s="6" t="s">
        <v>287</v>
      </c>
      <c r="F2420" s="8" t="s">
        <v>5</v>
      </c>
      <c r="G2420" s="8" t="s">
        <v>25</v>
      </c>
    </row>
    <row r="2421" spans="1:7" s="21" customFormat="1">
      <c r="A2421" s="8" t="str">
        <f t="shared" si="45"/>
        <v>350506.400214</v>
      </c>
      <c r="B2421" s="9">
        <v>400214</v>
      </c>
      <c r="C2421" s="10" t="s">
        <v>146</v>
      </c>
      <c r="D2421" s="8">
        <v>350506</v>
      </c>
      <c r="E2421" s="6" t="s">
        <v>287</v>
      </c>
      <c r="F2421" s="8" t="s">
        <v>5</v>
      </c>
      <c r="G2421" s="8" t="s">
        <v>25</v>
      </c>
    </row>
    <row r="2422" spans="1:7" s="21" customFormat="1">
      <c r="A2422" s="8" t="str">
        <f t="shared" si="45"/>
        <v>350506.400219</v>
      </c>
      <c r="B2422" s="9">
        <v>400219</v>
      </c>
      <c r="C2422" s="10" t="s">
        <v>138</v>
      </c>
      <c r="D2422" s="8">
        <v>350506</v>
      </c>
      <c r="E2422" s="6" t="s">
        <v>287</v>
      </c>
      <c r="F2422" s="8" t="s">
        <v>5</v>
      </c>
      <c r="G2422" s="8" t="s">
        <v>25</v>
      </c>
    </row>
    <row r="2423" spans="1:7" s="21" customFormat="1">
      <c r="A2423" s="8" t="str">
        <f t="shared" si="45"/>
        <v>350506.400220</v>
      </c>
      <c r="B2423" s="9">
        <v>400220</v>
      </c>
      <c r="C2423" s="10" t="s">
        <v>139</v>
      </c>
      <c r="D2423" s="8">
        <v>350506</v>
      </c>
      <c r="E2423" s="6" t="s">
        <v>287</v>
      </c>
      <c r="F2423" s="8" t="s">
        <v>5</v>
      </c>
      <c r="G2423" s="8" t="s">
        <v>25</v>
      </c>
    </row>
    <row r="2424" spans="1:7" s="21" customFormat="1">
      <c r="A2424" s="8" t="str">
        <f t="shared" si="45"/>
        <v>350506.400221</v>
      </c>
      <c r="B2424" s="9">
        <v>400221</v>
      </c>
      <c r="C2424" s="10" t="s">
        <v>140</v>
      </c>
      <c r="D2424" s="8">
        <v>350506</v>
      </c>
      <c r="E2424" s="6" t="s">
        <v>287</v>
      </c>
      <c r="F2424" s="8" t="s">
        <v>5</v>
      </c>
      <c r="G2424" s="8" t="s">
        <v>25</v>
      </c>
    </row>
    <row r="2425" spans="1:7" s="21" customFormat="1">
      <c r="A2425" s="11" t="str">
        <f t="shared" si="45"/>
        <v>350507.400003</v>
      </c>
      <c r="B2425" s="11">
        <v>400003</v>
      </c>
      <c r="C2425" s="12" t="s">
        <v>83</v>
      </c>
      <c r="D2425" s="15">
        <v>350507</v>
      </c>
      <c r="E2425" s="6" t="s">
        <v>287</v>
      </c>
      <c r="F2425" s="15" t="s">
        <v>5</v>
      </c>
      <c r="G2425" s="15" t="s">
        <v>25</v>
      </c>
    </row>
    <row r="2426" spans="1:7" s="21" customFormat="1">
      <c r="A2426" s="8" t="str">
        <f t="shared" si="45"/>
        <v>350507.400004</v>
      </c>
      <c r="B2426" s="9">
        <v>400004</v>
      </c>
      <c r="C2426" s="10" t="s">
        <v>128</v>
      </c>
      <c r="D2426" s="8">
        <v>350507</v>
      </c>
      <c r="E2426" s="6" t="s">
        <v>287</v>
      </c>
      <c r="F2426" s="8" t="s">
        <v>5</v>
      </c>
      <c r="G2426" s="8" t="s">
        <v>25</v>
      </c>
    </row>
    <row r="2427" spans="1:7" s="21" customFormat="1">
      <c r="A2427" s="8" t="str">
        <f t="shared" si="45"/>
        <v>350507.400005</v>
      </c>
      <c r="B2427" s="9">
        <v>400005</v>
      </c>
      <c r="C2427" s="10" t="s">
        <v>129</v>
      </c>
      <c r="D2427" s="8">
        <v>350507</v>
      </c>
      <c r="E2427" s="6" t="s">
        <v>287</v>
      </c>
      <c r="F2427" s="8" t="s">
        <v>5</v>
      </c>
      <c r="G2427" s="8" t="s">
        <v>25</v>
      </c>
    </row>
    <row r="2428" spans="1:7" s="21" customFormat="1">
      <c r="A2428" s="8" t="str">
        <f t="shared" si="45"/>
        <v>350507.400006</v>
      </c>
      <c r="B2428" s="9">
        <v>400006</v>
      </c>
      <c r="C2428" s="10" t="s">
        <v>130</v>
      </c>
      <c r="D2428" s="8">
        <v>350507</v>
      </c>
      <c r="E2428" s="6" t="s">
        <v>287</v>
      </c>
      <c r="F2428" s="8" t="s">
        <v>5</v>
      </c>
      <c r="G2428" s="8" t="s">
        <v>25</v>
      </c>
    </row>
    <row r="2429" spans="1:7" s="21" customFormat="1">
      <c r="A2429" s="8" t="str">
        <f t="shared" si="45"/>
        <v>350507.400007</v>
      </c>
      <c r="B2429" s="9">
        <v>400007</v>
      </c>
      <c r="C2429" s="10" t="s">
        <v>131</v>
      </c>
      <c r="D2429" s="8">
        <v>350507</v>
      </c>
      <c r="E2429" s="6" t="s">
        <v>287</v>
      </c>
      <c r="F2429" s="8" t="s">
        <v>5</v>
      </c>
      <c r="G2429" s="8" t="s">
        <v>25</v>
      </c>
    </row>
    <row r="2430" spans="1:7" s="21" customFormat="1">
      <c r="A2430" s="8" t="str">
        <f t="shared" si="45"/>
        <v>350507.400010</v>
      </c>
      <c r="B2430" s="9">
        <v>400010</v>
      </c>
      <c r="C2430" s="10" t="s">
        <v>132</v>
      </c>
      <c r="D2430" s="8">
        <v>350507</v>
      </c>
      <c r="E2430" s="6" t="s">
        <v>287</v>
      </c>
      <c r="F2430" s="8" t="s">
        <v>5</v>
      </c>
      <c r="G2430" s="8" t="s">
        <v>25</v>
      </c>
    </row>
    <row r="2431" spans="1:7" s="21" customFormat="1">
      <c r="A2431" s="8" t="str">
        <f t="shared" si="45"/>
        <v>350507.400011</v>
      </c>
      <c r="B2431" s="9">
        <v>400011</v>
      </c>
      <c r="C2431" s="10" t="s">
        <v>133</v>
      </c>
      <c r="D2431" s="8">
        <v>350507</v>
      </c>
      <c r="E2431" s="6" t="s">
        <v>287</v>
      </c>
      <c r="F2431" s="7" t="s">
        <v>356</v>
      </c>
      <c r="G2431" s="8" t="s">
        <v>25</v>
      </c>
    </row>
    <row r="2432" spans="1:7" s="21" customFormat="1">
      <c r="A2432" s="8" t="str">
        <f t="shared" si="45"/>
        <v>350507.400012</v>
      </c>
      <c r="B2432" s="9">
        <v>400012</v>
      </c>
      <c r="C2432" s="10" t="s">
        <v>134</v>
      </c>
      <c r="D2432" s="8">
        <v>350507</v>
      </c>
      <c r="E2432" s="6" t="s">
        <v>287</v>
      </c>
      <c r="F2432" s="8" t="s">
        <v>5</v>
      </c>
      <c r="G2432" s="8" t="s">
        <v>25</v>
      </c>
    </row>
    <row r="2433" spans="1:7" s="21" customFormat="1">
      <c r="A2433" s="8" t="str">
        <f t="shared" si="45"/>
        <v>350507.400013</v>
      </c>
      <c r="B2433" s="9">
        <v>400013</v>
      </c>
      <c r="C2433" s="10" t="s">
        <v>135</v>
      </c>
      <c r="D2433" s="8">
        <v>350507</v>
      </c>
      <c r="E2433" s="6" t="s">
        <v>287</v>
      </c>
      <c r="F2433" s="8" t="s">
        <v>5</v>
      </c>
      <c r="G2433" s="8" t="s">
        <v>25</v>
      </c>
    </row>
    <row r="2434" spans="1:7" s="21" customFormat="1">
      <c r="A2434" s="8" t="str">
        <f t="shared" si="45"/>
        <v>350507.400014</v>
      </c>
      <c r="B2434" s="9">
        <v>400014</v>
      </c>
      <c r="C2434" s="10" t="s">
        <v>84</v>
      </c>
      <c r="D2434" s="8">
        <v>350507</v>
      </c>
      <c r="E2434" s="6" t="s">
        <v>287</v>
      </c>
      <c r="F2434" s="8" t="s">
        <v>5</v>
      </c>
      <c r="G2434" s="8" t="s">
        <v>25</v>
      </c>
    </row>
    <row r="2435" spans="1:7" s="21" customFormat="1">
      <c r="A2435" s="8" t="str">
        <f t="shared" si="45"/>
        <v>350507.400015</v>
      </c>
      <c r="B2435" s="9">
        <v>400015</v>
      </c>
      <c r="C2435" s="10" t="s">
        <v>85</v>
      </c>
      <c r="D2435" s="8">
        <v>350507</v>
      </c>
      <c r="E2435" s="6" t="s">
        <v>287</v>
      </c>
      <c r="F2435" s="8" t="s">
        <v>5</v>
      </c>
      <c r="G2435" s="8" t="s">
        <v>25</v>
      </c>
    </row>
    <row r="2436" spans="1:7" s="21" customFormat="1">
      <c r="A2436" s="8" t="str">
        <f t="shared" si="45"/>
        <v>350507.400016</v>
      </c>
      <c r="B2436" s="9">
        <v>400016</v>
      </c>
      <c r="C2436" s="10" t="s">
        <v>86</v>
      </c>
      <c r="D2436" s="8">
        <v>350507</v>
      </c>
      <c r="E2436" s="6" t="s">
        <v>287</v>
      </c>
      <c r="F2436" s="8" t="s">
        <v>5</v>
      </c>
      <c r="G2436" s="8" t="s">
        <v>25</v>
      </c>
    </row>
    <row r="2437" spans="1:7" s="21" customFormat="1">
      <c r="A2437" s="8" t="str">
        <f t="shared" si="45"/>
        <v>350507.400017</v>
      </c>
      <c r="B2437" s="9">
        <v>400017</v>
      </c>
      <c r="C2437" s="10" t="s">
        <v>87</v>
      </c>
      <c r="D2437" s="8">
        <v>350507</v>
      </c>
      <c r="E2437" s="6" t="s">
        <v>287</v>
      </c>
      <c r="F2437" s="8" t="s">
        <v>5</v>
      </c>
      <c r="G2437" s="8" t="s">
        <v>25</v>
      </c>
    </row>
    <row r="2438" spans="1:7" s="21" customFormat="1">
      <c r="A2438" s="8" t="str">
        <f t="shared" si="45"/>
        <v>350507.400020</v>
      </c>
      <c r="B2438" s="9">
        <v>400020</v>
      </c>
      <c r="C2438" s="10" t="s">
        <v>88</v>
      </c>
      <c r="D2438" s="8">
        <v>350507</v>
      </c>
      <c r="E2438" s="6" t="s">
        <v>287</v>
      </c>
      <c r="F2438" s="8" t="s">
        <v>5</v>
      </c>
      <c r="G2438" s="8" t="s">
        <v>25</v>
      </c>
    </row>
    <row r="2439" spans="1:7" s="21" customFormat="1">
      <c r="A2439" s="8" t="str">
        <f t="shared" si="45"/>
        <v>350507.400021</v>
      </c>
      <c r="B2439" s="9">
        <v>400021</v>
      </c>
      <c r="C2439" s="10" t="s">
        <v>89</v>
      </c>
      <c r="D2439" s="8">
        <v>350507</v>
      </c>
      <c r="E2439" s="6" t="s">
        <v>287</v>
      </c>
      <c r="F2439" s="8" t="s">
        <v>5</v>
      </c>
      <c r="G2439" s="8" t="s">
        <v>25</v>
      </c>
    </row>
    <row r="2440" spans="1:7" s="21" customFormat="1">
      <c r="A2440" s="8" t="str">
        <f t="shared" si="45"/>
        <v>350507.400022</v>
      </c>
      <c r="B2440" s="9">
        <v>400022</v>
      </c>
      <c r="C2440" s="10" t="s">
        <v>143</v>
      </c>
      <c r="D2440" s="8">
        <v>350507</v>
      </c>
      <c r="E2440" s="6" t="s">
        <v>287</v>
      </c>
      <c r="F2440" s="8" t="s">
        <v>5</v>
      </c>
      <c r="G2440" s="8" t="s">
        <v>25</v>
      </c>
    </row>
    <row r="2441" spans="1:7" s="21" customFormat="1">
      <c r="A2441" s="8" t="str">
        <f t="shared" si="45"/>
        <v>350507.400024</v>
      </c>
      <c r="B2441" s="9">
        <v>400024</v>
      </c>
      <c r="C2441" s="10" t="s">
        <v>144</v>
      </c>
      <c r="D2441" s="8">
        <v>350507</v>
      </c>
      <c r="E2441" s="6" t="s">
        <v>287</v>
      </c>
      <c r="F2441" s="8" t="s">
        <v>5</v>
      </c>
      <c r="G2441" s="8" t="s">
        <v>25</v>
      </c>
    </row>
    <row r="2442" spans="1:7" s="21" customFormat="1">
      <c r="A2442" s="8" t="str">
        <f t="shared" ref="A2442:A2505" si="46">CONCATENATE(D2442,".",B2442)</f>
        <v>350507.400025</v>
      </c>
      <c r="B2442" s="9">
        <v>400025</v>
      </c>
      <c r="C2442" s="10" t="s">
        <v>147</v>
      </c>
      <c r="D2442" s="8">
        <v>350507</v>
      </c>
      <c r="E2442" s="6" t="s">
        <v>287</v>
      </c>
      <c r="F2442" s="8" t="s">
        <v>5</v>
      </c>
      <c r="G2442" s="8" t="s">
        <v>25</v>
      </c>
    </row>
    <row r="2443" spans="1:7" s="21" customFormat="1">
      <c r="A2443" s="8" t="str">
        <f t="shared" si="46"/>
        <v>350507.400026</v>
      </c>
      <c r="B2443" s="9">
        <v>400026</v>
      </c>
      <c r="C2443" s="10" t="s">
        <v>148</v>
      </c>
      <c r="D2443" s="8">
        <v>350507</v>
      </c>
      <c r="E2443" s="6" t="s">
        <v>287</v>
      </c>
      <c r="F2443" s="8" t="s">
        <v>5</v>
      </c>
      <c r="G2443" s="8" t="s">
        <v>25</v>
      </c>
    </row>
    <row r="2444" spans="1:7" s="21" customFormat="1">
      <c r="A2444" s="8" t="str">
        <f t="shared" si="46"/>
        <v>350507.400027</v>
      </c>
      <c r="B2444" s="9">
        <v>400027</v>
      </c>
      <c r="C2444" s="10" t="s">
        <v>149</v>
      </c>
      <c r="D2444" s="8">
        <v>350507</v>
      </c>
      <c r="E2444" s="6" t="s">
        <v>287</v>
      </c>
      <c r="F2444" s="8" t="s">
        <v>5</v>
      </c>
      <c r="G2444" s="8" t="s">
        <v>25</v>
      </c>
    </row>
    <row r="2445" spans="1:7" s="21" customFormat="1">
      <c r="A2445" s="8" t="str">
        <f t="shared" si="46"/>
        <v>350507.400028</v>
      </c>
      <c r="B2445" s="9">
        <v>400028</v>
      </c>
      <c r="C2445" s="10" t="s">
        <v>150</v>
      </c>
      <c r="D2445" s="8">
        <v>350507</v>
      </c>
      <c r="E2445" s="6" t="s">
        <v>287</v>
      </c>
      <c r="F2445" s="8" t="s">
        <v>5</v>
      </c>
      <c r="G2445" s="8" t="s">
        <v>25</v>
      </c>
    </row>
    <row r="2446" spans="1:7" s="21" customFormat="1">
      <c r="A2446" s="8" t="str">
        <f t="shared" si="46"/>
        <v>350507.400029</v>
      </c>
      <c r="B2446" s="9">
        <v>400029</v>
      </c>
      <c r="C2446" s="10" t="s">
        <v>151</v>
      </c>
      <c r="D2446" s="8">
        <v>350507</v>
      </c>
      <c r="E2446" s="6" t="s">
        <v>287</v>
      </c>
      <c r="F2446" s="8" t="s">
        <v>5</v>
      </c>
      <c r="G2446" s="8" t="s">
        <v>25</v>
      </c>
    </row>
    <row r="2447" spans="1:7" s="21" customFormat="1">
      <c r="A2447" s="8" t="str">
        <f t="shared" si="46"/>
        <v>350507.400030</v>
      </c>
      <c r="B2447" s="9">
        <v>400030</v>
      </c>
      <c r="C2447" s="10" t="s">
        <v>152</v>
      </c>
      <c r="D2447" s="8">
        <v>350507</v>
      </c>
      <c r="E2447" s="6" t="s">
        <v>287</v>
      </c>
      <c r="F2447" s="8" t="s">
        <v>5</v>
      </c>
      <c r="G2447" s="8" t="s">
        <v>25</v>
      </c>
    </row>
    <row r="2448" spans="1:7" s="21" customFormat="1">
      <c r="A2448" s="8" t="str">
        <f t="shared" si="46"/>
        <v>350507.400175</v>
      </c>
      <c r="B2448" s="9">
        <v>400175</v>
      </c>
      <c r="C2448" s="10" t="s">
        <v>141</v>
      </c>
      <c r="D2448" s="8">
        <v>350507</v>
      </c>
      <c r="E2448" s="6" t="s">
        <v>287</v>
      </c>
      <c r="F2448" s="8" t="s">
        <v>5</v>
      </c>
      <c r="G2448" s="8" t="s">
        <v>25</v>
      </c>
    </row>
    <row r="2449" spans="1:7" s="21" customFormat="1">
      <c r="A2449" s="8" t="str">
        <f t="shared" si="46"/>
        <v>350507.400176</v>
      </c>
      <c r="B2449" s="9">
        <v>400176</v>
      </c>
      <c r="C2449" s="10" t="s">
        <v>142</v>
      </c>
      <c r="D2449" s="8">
        <v>350507</v>
      </c>
      <c r="E2449" s="6" t="s">
        <v>287</v>
      </c>
      <c r="F2449" s="8" t="s">
        <v>5</v>
      </c>
      <c r="G2449" s="8" t="s">
        <v>25</v>
      </c>
    </row>
    <row r="2450" spans="1:7" s="21" customFormat="1">
      <c r="A2450" s="8" t="str">
        <f t="shared" si="46"/>
        <v>350507.400177</v>
      </c>
      <c r="B2450" s="9">
        <v>400177</v>
      </c>
      <c r="C2450" s="10" t="s">
        <v>145</v>
      </c>
      <c r="D2450" s="8">
        <v>350507</v>
      </c>
      <c r="E2450" s="6" t="s">
        <v>287</v>
      </c>
      <c r="F2450" s="8" t="s">
        <v>5</v>
      </c>
      <c r="G2450" s="8" t="s">
        <v>25</v>
      </c>
    </row>
    <row r="2451" spans="1:7" s="21" customFormat="1">
      <c r="A2451" s="8" t="str">
        <f t="shared" si="46"/>
        <v>350507.400178</v>
      </c>
      <c r="B2451" s="9">
        <v>400178</v>
      </c>
      <c r="C2451" s="10" t="s">
        <v>153</v>
      </c>
      <c r="D2451" s="8">
        <v>350507</v>
      </c>
      <c r="E2451" s="6" t="s">
        <v>287</v>
      </c>
      <c r="F2451" s="8" t="s">
        <v>5</v>
      </c>
      <c r="G2451" s="8" t="s">
        <v>25</v>
      </c>
    </row>
    <row r="2452" spans="1:7" s="21" customFormat="1">
      <c r="A2452" s="8" t="str">
        <f t="shared" si="46"/>
        <v>350507.400179</v>
      </c>
      <c r="B2452" s="9">
        <v>400179</v>
      </c>
      <c r="C2452" s="10" t="s">
        <v>155</v>
      </c>
      <c r="D2452" s="8">
        <v>350507</v>
      </c>
      <c r="E2452" s="6" t="s">
        <v>287</v>
      </c>
      <c r="F2452" s="8" t="s">
        <v>5</v>
      </c>
      <c r="G2452" s="8" t="s">
        <v>25</v>
      </c>
    </row>
    <row r="2453" spans="1:7" s="21" customFormat="1">
      <c r="A2453" s="13" t="str">
        <f t="shared" si="46"/>
        <v>350507.400180</v>
      </c>
      <c r="B2453" s="13">
        <v>400180</v>
      </c>
      <c r="C2453" s="14" t="s">
        <v>154</v>
      </c>
      <c r="D2453" s="17">
        <v>350507</v>
      </c>
      <c r="E2453" s="6" t="s">
        <v>287</v>
      </c>
      <c r="F2453" s="8" t="s">
        <v>5</v>
      </c>
      <c r="G2453" s="8" t="s">
        <v>25</v>
      </c>
    </row>
    <row r="2454" spans="1:7" s="21" customFormat="1" ht="16.5" customHeight="1">
      <c r="A2454" s="8" t="str">
        <f t="shared" si="46"/>
        <v>350507.400202</v>
      </c>
      <c r="B2454" s="9">
        <v>400202</v>
      </c>
      <c r="C2454" s="10" t="s">
        <v>136</v>
      </c>
      <c r="D2454" s="8">
        <v>350507</v>
      </c>
      <c r="E2454" s="6" t="s">
        <v>287</v>
      </c>
      <c r="F2454" s="8" t="s">
        <v>5</v>
      </c>
      <c r="G2454" s="8" t="s">
        <v>25</v>
      </c>
    </row>
    <row r="2455" spans="1:7" s="21" customFormat="1">
      <c r="A2455" s="8" t="str">
        <f t="shared" si="46"/>
        <v>350507.400203</v>
      </c>
      <c r="B2455" s="9">
        <v>400203</v>
      </c>
      <c r="C2455" s="10" t="s">
        <v>137</v>
      </c>
      <c r="D2455" s="8">
        <v>350507</v>
      </c>
      <c r="E2455" s="6" t="s">
        <v>287</v>
      </c>
      <c r="F2455" s="8" t="s">
        <v>5</v>
      </c>
      <c r="G2455" s="8" t="s">
        <v>25</v>
      </c>
    </row>
    <row r="2456" spans="1:7" s="21" customFormat="1">
      <c r="A2456" s="8" t="str">
        <f t="shared" si="46"/>
        <v>350507.400214</v>
      </c>
      <c r="B2456" s="9">
        <v>400214</v>
      </c>
      <c r="C2456" s="10" t="s">
        <v>146</v>
      </c>
      <c r="D2456" s="8">
        <v>350507</v>
      </c>
      <c r="E2456" s="6" t="s">
        <v>287</v>
      </c>
      <c r="F2456" s="8" t="s">
        <v>5</v>
      </c>
      <c r="G2456" s="8" t="s">
        <v>25</v>
      </c>
    </row>
    <row r="2457" spans="1:7" s="21" customFormat="1">
      <c r="A2457" s="8" t="str">
        <f t="shared" si="46"/>
        <v>350507.400219</v>
      </c>
      <c r="B2457" s="9">
        <v>400219</v>
      </c>
      <c r="C2457" s="10" t="s">
        <v>138</v>
      </c>
      <c r="D2457" s="8">
        <v>350507</v>
      </c>
      <c r="E2457" s="6" t="s">
        <v>287</v>
      </c>
      <c r="F2457" s="8" t="s">
        <v>5</v>
      </c>
      <c r="G2457" s="8" t="s">
        <v>25</v>
      </c>
    </row>
    <row r="2458" spans="1:7" s="21" customFormat="1">
      <c r="A2458" s="8" t="str">
        <f t="shared" si="46"/>
        <v>350507.400220</v>
      </c>
      <c r="B2458" s="9">
        <v>400220</v>
      </c>
      <c r="C2458" s="10" t="s">
        <v>139</v>
      </c>
      <c r="D2458" s="8">
        <v>350507</v>
      </c>
      <c r="E2458" s="6" t="s">
        <v>287</v>
      </c>
      <c r="F2458" s="8" t="s">
        <v>5</v>
      </c>
      <c r="G2458" s="8" t="s">
        <v>25</v>
      </c>
    </row>
    <row r="2459" spans="1:7" s="21" customFormat="1">
      <c r="A2459" s="8" t="str">
        <f t="shared" si="46"/>
        <v>350507.400221</v>
      </c>
      <c r="B2459" s="9">
        <v>400221</v>
      </c>
      <c r="C2459" s="10" t="s">
        <v>140</v>
      </c>
      <c r="D2459" s="8">
        <v>350507</v>
      </c>
      <c r="E2459" s="6" t="s">
        <v>287</v>
      </c>
      <c r="F2459" s="8" t="s">
        <v>5</v>
      </c>
      <c r="G2459" s="8" t="s">
        <v>25</v>
      </c>
    </row>
    <row r="2460" spans="1:7" s="21" customFormat="1">
      <c r="A2460" s="13" t="str">
        <f t="shared" si="46"/>
        <v>350508.400003</v>
      </c>
      <c r="B2460" s="11">
        <v>400003</v>
      </c>
      <c r="C2460" s="12" t="s">
        <v>83</v>
      </c>
      <c r="D2460" s="36">
        <v>350508</v>
      </c>
      <c r="E2460" s="6" t="s">
        <v>334</v>
      </c>
      <c r="F2460" s="21" t="s">
        <v>5</v>
      </c>
      <c r="G2460" s="21" t="s">
        <v>25</v>
      </c>
    </row>
    <row r="2461" spans="1:7" s="21" customFormat="1">
      <c r="A2461" s="13" t="str">
        <f t="shared" si="46"/>
        <v>350508.400004</v>
      </c>
      <c r="B2461" s="9">
        <v>400004</v>
      </c>
      <c r="C2461" s="10" t="s">
        <v>128</v>
      </c>
      <c r="D2461" s="36">
        <v>350508</v>
      </c>
      <c r="E2461" s="6" t="s">
        <v>334</v>
      </c>
      <c r="F2461" s="21" t="s">
        <v>5</v>
      </c>
      <c r="G2461" s="21" t="s">
        <v>25</v>
      </c>
    </row>
    <row r="2462" spans="1:7" s="21" customFormat="1">
      <c r="A2462" s="13" t="str">
        <f t="shared" si="46"/>
        <v>350508.400005</v>
      </c>
      <c r="B2462" s="9">
        <v>400005</v>
      </c>
      <c r="C2462" s="10" t="s">
        <v>129</v>
      </c>
      <c r="D2462" s="36">
        <v>350508</v>
      </c>
      <c r="E2462" s="6" t="s">
        <v>334</v>
      </c>
      <c r="F2462" s="21" t="s">
        <v>5</v>
      </c>
      <c r="G2462" s="21" t="s">
        <v>25</v>
      </c>
    </row>
    <row r="2463" spans="1:7" s="21" customFormat="1">
      <c r="A2463" s="13" t="str">
        <f t="shared" si="46"/>
        <v>350508.400006</v>
      </c>
      <c r="B2463" s="9">
        <v>400006</v>
      </c>
      <c r="C2463" s="10" t="s">
        <v>130</v>
      </c>
      <c r="D2463" s="36">
        <v>350508</v>
      </c>
      <c r="E2463" s="6" t="s">
        <v>334</v>
      </c>
      <c r="F2463" s="21" t="s">
        <v>5</v>
      </c>
      <c r="G2463" s="21" t="s">
        <v>25</v>
      </c>
    </row>
    <row r="2464" spans="1:7" s="21" customFormat="1">
      <c r="A2464" s="13" t="str">
        <f t="shared" si="46"/>
        <v>350508.400007</v>
      </c>
      <c r="B2464" s="9">
        <v>400007</v>
      </c>
      <c r="C2464" s="10" t="s">
        <v>131</v>
      </c>
      <c r="D2464" s="36">
        <v>350508</v>
      </c>
      <c r="E2464" s="6" t="s">
        <v>334</v>
      </c>
      <c r="F2464" s="21" t="s">
        <v>5</v>
      </c>
      <c r="G2464" s="21" t="s">
        <v>25</v>
      </c>
    </row>
    <row r="2465" spans="1:7" s="21" customFormat="1">
      <c r="A2465" s="13" t="str">
        <f t="shared" si="46"/>
        <v>350508.400010</v>
      </c>
      <c r="B2465" s="9">
        <v>400010</v>
      </c>
      <c r="C2465" s="10" t="s">
        <v>132</v>
      </c>
      <c r="D2465" s="36">
        <v>350508</v>
      </c>
      <c r="E2465" s="6" t="s">
        <v>334</v>
      </c>
      <c r="F2465" s="21" t="s">
        <v>5</v>
      </c>
      <c r="G2465" s="21" t="s">
        <v>25</v>
      </c>
    </row>
    <row r="2466" spans="1:7" s="21" customFormat="1">
      <c r="A2466" s="13" t="str">
        <f t="shared" si="46"/>
        <v>350508.400011</v>
      </c>
      <c r="B2466" s="9">
        <v>400011</v>
      </c>
      <c r="C2466" s="10" t="s">
        <v>133</v>
      </c>
      <c r="D2466" s="36">
        <v>350508</v>
      </c>
      <c r="E2466" s="6" t="s">
        <v>334</v>
      </c>
      <c r="F2466" s="7" t="s">
        <v>356</v>
      </c>
      <c r="G2466" s="21" t="s">
        <v>25</v>
      </c>
    </row>
    <row r="2467" spans="1:7" s="21" customFormat="1">
      <c r="A2467" s="13" t="str">
        <f t="shared" si="46"/>
        <v>350508.400012</v>
      </c>
      <c r="B2467" s="9">
        <v>400012</v>
      </c>
      <c r="C2467" s="10" t="s">
        <v>134</v>
      </c>
      <c r="D2467" s="36">
        <v>350508</v>
      </c>
      <c r="E2467" s="6" t="s">
        <v>334</v>
      </c>
      <c r="F2467" s="21" t="s">
        <v>5</v>
      </c>
      <c r="G2467" s="21" t="s">
        <v>25</v>
      </c>
    </row>
    <row r="2468" spans="1:7" s="21" customFormat="1">
      <c r="A2468" s="13" t="str">
        <f t="shared" si="46"/>
        <v>350508.400013</v>
      </c>
      <c r="B2468" s="9">
        <v>400013</v>
      </c>
      <c r="C2468" s="10" t="s">
        <v>135</v>
      </c>
      <c r="D2468" s="36">
        <v>350508</v>
      </c>
      <c r="E2468" s="6" t="s">
        <v>334</v>
      </c>
      <c r="F2468" s="21" t="s">
        <v>5</v>
      </c>
      <c r="G2468" s="21" t="s">
        <v>25</v>
      </c>
    </row>
    <row r="2469" spans="1:7" s="21" customFormat="1">
      <c r="A2469" s="13" t="str">
        <f t="shared" si="46"/>
        <v>350508.400014</v>
      </c>
      <c r="B2469" s="9">
        <v>400014</v>
      </c>
      <c r="C2469" s="10" t="s">
        <v>84</v>
      </c>
      <c r="D2469" s="36">
        <v>350508</v>
      </c>
      <c r="E2469" s="6" t="s">
        <v>334</v>
      </c>
      <c r="F2469" s="21" t="s">
        <v>5</v>
      </c>
      <c r="G2469" s="21" t="s">
        <v>25</v>
      </c>
    </row>
    <row r="2470" spans="1:7" s="21" customFormat="1">
      <c r="A2470" s="13" t="str">
        <f t="shared" si="46"/>
        <v>350508.400015</v>
      </c>
      <c r="B2470" s="9">
        <v>400015</v>
      </c>
      <c r="C2470" s="10" t="s">
        <v>85</v>
      </c>
      <c r="D2470" s="36">
        <v>350508</v>
      </c>
      <c r="E2470" s="6" t="s">
        <v>334</v>
      </c>
      <c r="F2470" s="21" t="s">
        <v>5</v>
      </c>
      <c r="G2470" s="21" t="s">
        <v>25</v>
      </c>
    </row>
    <row r="2471" spans="1:7" s="21" customFormat="1">
      <c r="A2471" s="13" t="str">
        <f t="shared" si="46"/>
        <v>350508.400016</v>
      </c>
      <c r="B2471" s="9">
        <v>400016</v>
      </c>
      <c r="C2471" s="10" t="s">
        <v>86</v>
      </c>
      <c r="D2471" s="36">
        <v>350508</v>
      </c>
      <c r="E2471" s="6" t="s">
        <v>334</v>
      </c>
      <c r="F2471" s="21" t="s">
        <v>5</v>
      </c>
      <c r="G2471" s="21" t="s">
        <v>25</v>
      </c>
    </row>
    <row r="2472" spans="1:7" s="21" customFormat="1">
      <c r="A2472" s="13" t="str">
        <f t="shared" si="46"/>
        <v>350508.400017</v>
      </c>
      <c r="B2472" s="9">
        <v>400017</v>
      </c>
      <c r="C2472" s="10" t="s">
        <v>87</v>
      </c>
      <c r="D2472" s="36">
        <v>350508</v>
      </c>
      <c r="E2472" s="6" t="s">
        <v>334</v>
      </c>
      <c r="F2472" s="21" t="s">
        <v>5</v>
      </c>
      <c r="G2472" s="21" t="s">
        <v>25</v>
      </c>
    </row>
    <row r="2473" spans="1:7" s="21" customFormat="1">
      <c r="A2473" s="13" t="str">
        <f t="shared" si="46"/>
        <v>350508.400020</v>
      </c>
      <c r="B2473" s="9">
        <v>400020</v>
      </c>
      <c r="C2473" s="10" t="s">
        <v>88</v>
      </c>
      <c r="D2473" s="36">
        <v>350508</v>
      </c>
      <c r="E2473" s="6" t="s">
        <v>334</v>
      </c>
      <c r="F2473" s="21" t="s">
        <v>5</v>
      </c>
      <c r="G2473" s="21" t="s">
        <v>25</v>
      </c>
    </row>
    <row r="2474" spans="1:7" s="21" customFormat="1">
      <c r="A2474" s="13" t="str">
        <f t="shared" si="46"/>
        <v>350508.400021</v>
      </c>
      <c r="B2474" s="9">
        <v>400021</v>
      </c>
      <c r="C2474" s="10" t="s">
        <v>89</v>
      </c>
      <c r="D2474" s="36">
        <v>350508</v>
      </c>
      <c r="E2474" s="6" t="s">
        <v>334</v>
      </c>
      <c r="F2474" s="21" t="s">
        <v>5</v>
      </c>
      <c r="G2474" s="21" t="s">
        <v>25</v>
      </c>
    </row>
    <row r="2475" spans="1:7" s="21" customFormat="1">
      <c r="A2475" s="13" t="str">
        <f t="shared" si="46"/>
        <v>350508.400022</v>
      </c>
      <c r="B2475" s="9">
        <v>400022</v>
      </c>
      <c r="C2475" s="10" t="s">
        <v>143</v>
      </c>
      <c r="D2475" s="36">
        <v>350508</v>
      </c>
      <c r="E2475" s="6" t="s">
        <v>334</v>
      </c>
      <c r="F2475" s="21" t="s">
        <v>5</v>
      </c>
      <c r="G2475" s="21" t="s">
        <v>25</v>
      </c>
    </row>
    <row r="2476" spans="1:7" s="21" customFormat="1">
      <c r="A2476" s="13" t="str">
        <f t="shared" si="46"/>
        <v>350508.400024</v>
      </c>
      <c r="B2476" s="9">
        <v>400024</v>
      </c>
      <c r="C2476" s="10" t="s">
        <v>144</v>
      </c>
      <c r="D2476" s="36">
        <v>350508</v>
      </c>
      <c r="E2476" s="6" t="s">
        <v>334</v>
      </c>
      <c r="F2476" s="21" t="s">
        <v>5</v>
      </c>
      <c r="G2476" s="21" t="s">
        <v>25</v>
      </c>
    </row>
    <row r="2477" spans="1:7" s="21" customFormat="1">
      <c r="A2477" s="13" t="str">
        <f t="shared" si="46"/>
        <v>350508.400025</v>
      </c>
      <c r="B2477" s="9">
        <v>400025</v>
      </c>
      <c r="C2477" s="10" t="s">
        <v>147</v>
      </c>
      <c r="D2477" s="36">
        <v>350508</v>
      </c>
      <c r="E2477" s="6" t="s">
        <v>334</v>
      </c>
      <c r="F2477" s="21" t="s">
        <v>5</v>
      </c>
      <c r="G2477" s="21" t="s">
        <v>25</v>
      </c>
    </row>
    <row r="2478" spans="1:7" s="21" customFormat="1">
      <c r="A2478" s="13" t="str">
        <f t="shared" si="46"/>
        <v>350508.400026</v>
      </c>
      <c r="B2478" s="9">
        <v>400026</v>
      </c>
      <c r="C2478" s="10" t="s">
        <v>148</v>
      </c>
      <c r="D2478" s="36">
        <v>350508</v>
      </c>
      <c r="E2478" s="6" t="s">
        <v>334</v>
      </c>
      <c r="F2478" s="21" t="s">
        <v>5</v>
      </c>
      <c r="G2478" s="21" t="s">
        <v>25</v>
      </c>
    </row>
    <row r="2479" spans="1:7" s="21" customFormat="1">
      <c r="A2479" s="13" t="str">
        <f t="shared" si="46"/>
        <v>350508.400027</v>
      </c>
      <c r="B2479" s="9">
        <v>400027</v>
      </c>
      <c r="C2479" s="10" t="s">
        <v>149</v>
      </c>
      <c r="D2479" s="36">
        <v>350508</v>
      </c>
      <c r="E2479" s="6" t="s">
        <v>334</v>
      </c>
      <c r="F2479" s="21" t="s">
        <v>5</v>
      </c>
      <c r="G2479" s="21" t="s">
        <v>25</v>
      </c>
    </row>
    <row r="2480" spans="1:7" s="21" customFormat="1">
      <c r="A2480" s="13" t="str">
        <f t="shared" si="46"/>
        <v>350508.400028</v>
      </c>
      <c r="B2480" s="9">
        <v>400028</v>
      </c>
      <c r="C2480" s="10" t="s">
        <v>150</v>
      </c>
      <c r="D2480" s="36">
        <v>350508</v>
      </c>
      <c r="E2480" s="6" t="s">
        <v>334</v>
      </c>
      <c r="F2480" s="21" t="s">
        <v>5</v>
      </c>
      <c r="G2480" s="21" t="s">
        <v>25</v>
      </c>
    </row>
    <row r="2481" spans="1:7" s="21" customFormat="1">
      <c r="A2481" s="13" t="str">
        <f t="shared" si="46"/>
        <v>350508.400029</v>
      </c>
      <c r="B2481" s="9">
        <v>400029</v>
      </c>
      <c r="C2481" s="10" t="s">
        <v>151</v>
      </c>
      <c r="D2481" s="36">
        <v>350508</v>
      </c>
      <c r="E2481" s="6" t="s">
        <v>334</v>
      </c>
      <c r="F2481" s="21" t="s">
        <v>5</v>
      </c>
      <c r="G2481" s="21" t="s">
        <v>25</v>
      </c>
    </row>
    <row r="2482" spans="1:7" s="21" customFormat="1">
      <c r="A2482" s="13" t="str">
        <f t="shared" si="46"/>
        <v>350508.400030</v>
      </c>
      <c r="B2482" s="9">
        <v>400030</v>
      </c>
      <c r="C2482" s="10" t="s">
        <v>152</v>
      </c>
      <c r="D2482" s="36">
        <v>350508</v>
      </c>
      <c r="E2482" s="6" t="s">
        <v>334</v>
      </c>
      <c r="F2482" s="21" t="s">
        <v>5</v>
      </c>
      <c r="G2482" s="21" t="s">
        <v>25</v>
      </c>
    </row>
    <row r="2483" spans="1:7" s="21" customFormat="1">
      <c r="A2483" s="13" t="str">
        <f t="shared" si="46"/>
        <v>350508.400175</v>
      </c>
      <c r="B2483" s="9">
        <v>400175</v>
      </c>
      <c r="C2483" s="10" t="s">
        <v>141</v>
      </c>
      <c r="D2483" s="36">
        <v>350508</v>
      </c>
      <c r="E2483" s="6" t="s">
        <v>334</v>
      </c>
      <c r="F2483" s="21" t="s">
        <v>5</v>
      </c>
      <c r="G2483" s="21" t="s">
        <v>25</v>
      </c>
    </row>
    <row r="2484" spans="1:7" s="21" customFormat="1">
      <c r="A2484" s="13" t="str">
        <f t="shared" si="46"/>
        <v>350508.400176</v>
      </c>
      <c r="B2484" s="9">
        <v>400176</v>
      </c>
      <c r="C2484" s="10" t="s">
        <v>142</v>
      </c>
      <c r="D2484" s="36">
        <v>350508</v>
      </c>
      <c r="E2484" s="6" t="s">
        <v>334</v>
      </c>
      <c r="F2484" s="21" t="s">
        <v>5</v>
      </c>
      <c r="G2484" s="21" t="s">
        <v>25</v>
      </c>
    </row>
    <row r="2485" spans="1:7" s="21" customFormat="1">
      <c r="A2485" s="13" t="str">
        <f t="shared" si="46"/>
        <v>350508.400177</v>
      </c>
      <c r="B2485" s="9">
        <v>400177</v>
      </c>
      <c r="C2485" s="10" t="s">
        <v>145</v>
      </c>
      <c r="D2485" s="36">
        <v>350508</v>
      </c>
      <c r="E2485" s="6" t="s">
        <v>334</v>
      </c>
      <c r="F2485" s="21" t="s">
        <v>5</v>
      </c>
      <c r="G2485" s="21" t="s">
        <v>25</v>
      </c>
    </row>
    <row r="2486" spans="1:7" s="21" customFormat="1">
      <c r="A2486" s="13" t="str">
        <f t="shared" si="46"/>
        <v>350508.400178</v>
      </c>
      <c r="B2486" s="9">
        <v>400178</v>
      </c>
      <c r="C2486" s="10" t="s">
        <v>153</v>
      </c>
      <c r="D2486" s="36">
        <v>350508</v>
      </c>
      <c r="E2486" s="6" t="s">
        <v>334</v>
      </c>
      <c r="F2486" s="21" t="s">
        <v>5</v>
      </c>
      <c r="G2486" s="21" t="s">
        <v>25</v>
      </c>
    </row>
    <row r="2487" spans="1:7" s="21" customFormat="1">
      <c r="A2487" s="13" t="str">
        <f t="shared" si="46"/>
        <v>350508.400179</v>
      </c>
      <c r="B2487" s="9">
        <v>400179</v>
      </c>
      <c r="C2487" s="10" t="s">
        <v>155</v>
      </c>
      <c r="D2487" s="36">
        <v>350508</v>
      </c>
      <c r="E2487" s="6" t="s">
        <v>334</v>
      </c>
      <c r="F2487" s="21" t="s">
        <v>5</v>
      </c>
      <c r="G2487" s="21" t="s">
        <v>25</v>
      </c>
    </row>
    <row r="2488" spans="1:7" s="21" customFormat="1">
      <c r="A2488" s="13" t="str">
        <f t="shared" si="46"/>
        <v>350508.400180</v>
      </c>
      <c r="B2488" s="13">
        <v>400180</v>
      </c>
      <c r="C2488" s="14" t="s">
        <v>154</v>
      </c>
      <c r="D2488" s="36">
        <v>350508</v>
      </c>
      <c r="E2488" s="6" t="s">
        <v>334</v>
      </c>
      <c r="F2488" s="21" t="s">
        <v>5</v>
      </c>
      <c r="G2488" s="21" t="s">
        <v>25</v>
      </c>
    </row>
    <row r="2489" spans="1:7" s="8" customFormat="1">
      <c r="A2489" s="13" t="str">
        <f t="shared" si="46"/>
        <v>350508.400202</v>
      </c>
      <c r="B2489" s="9">
        <v>400202</v>
      </c>
      <c r="C2489" s="10" t="s">
        <v>136</v>
      </c>
      <c r="D2489" s="36">
        <v>350508</v>
      </c>
      <c r="E2489" s="6" t="s">
        <v>334</v>
      </c>
      <c r="F2489" s="21" t="s">
        <v>5</v>
      </c>
      <c r="G2489" s="21" t="s">
        <v>25</v>
      </c>
    </row>
    <row r="2490" spans="1:7" s="8" customFormat="1">
      <c r="A2490" s="13" t="str">
        <f t="shared" si="46"/>
        <v>350508.400203</v>
      </c>
      <c r="B2490" s="9">
        <v>400203</v>
      </c>
      <c r="C2490" s="10" t="s">
        <v>137</v>
      </c>
      <c r="D2490" s="36">
        <v>350508</v>
      </c>
      <c r="E2490" s="6" t="s">
        <v>334</v>
      </c>
      <c r="F2490" s="21" t="s">
        <v>5</v>
      </c>
      <c r="G2490" s="21" t="s">
        <v>25</v>
      </c>
    </row>
    <row r="2491" spans="1:7" s="8" customFormat="1">
      <c r="A2491" s="13" t="str">
        <f t="shared" si="46"/>
        <v>350508.400214</v>
      </c>
      <c r="B2491" s="9">
        <v>400214</v>
      </c>
      <c r="C2491" s="10" t="s">
        <v>146</v>
      </c>
      <c r="D2491" s="36">
        <v>350508</v>
      </c>
      <c r="E2491" s="6" t="s">
        <v>334</v>
      </c>
      <c r="F2491" s="21" t="s">
        <v>5</v>
      </c>
      <c r="G2491" s="21" t="s">
        <v>25</v>
      </c>
    </row>
    <row r="2492" spans="1:7" s="8" customFormat="1">
      <c r="A2492" s="13" t="str">
        <f t="shared" si="46"/>
        <v>350508.400219</v>
      </c>
      <c r="B2492" s="9">
        <v>400219</v>
      </c>
      <c r="C2492" s="10" t="s">
        <v>138</v>
      </c>
      <c r="D2492" s="36">
        <v>350508</v>
      </c>
      <c r="E2492" s="6" t="s">
        <v>334</v>
      </c>
      <c r="F2492" s="21" t="s">
        <v>5</v>
      </c>
      <c r="G2492" s="21" t="s">
        <v>25</v>
      </c>
    </row>
    <row r="2493" spans="1:7" s="8" customFormat="1">
      <c r="A2493" s="13" t="str">
        <f t="shared" si="46"/>
        <v>350508.400220</v>
      </c>
      <c r="B2493" s="9">
        <v>400220</v>
      </c>
      <c r="C2493" s="10" t="s">
        <v>139</v>
      </c>
      <c r="D2493" s="36">
        <v>350508</v>
      </c>
      <c r="E2493" s="6" t="s">
        <v>334</v>
      </c>
      <c r="F2493" s="21" t="s">
        <v>5</v>
      </c>
      <c r="G2493" s="21" t="s">
        <v>25</v>
      </c>
    </row>
    <row r="2494" spans="1:7" s="8" customFormat="1">
      <c r="A2494" s="13" t="str">
        <f t="shared" si="46"/>
        <v>350508.400221</v>
      </c>
      <c r="B2494" s="9">
        <v>400221</v>
      </c>
      <c r="C2494" s="10" t="s">
        <v>140</v>
      </c>
      <c r="D2494" s="36">
        <v>350508</v>
      </c>
      <c r="E2494" s="6" t="s">
        <v>334</v>
      </c>
      <c r="F2494" s="21" t="s">
        <v>5</v>
      </c>
      <c r="G2494" s="21" t="s">
        <v>25</v>
      </c>
    </row>
    <row r="2495" spans="1:7" s="8" customFormat="1">
      <c r="A2495" s="11" t="str">
        <f t="shared" si="46"/>
        <v>350601.400003</v>
      </c>
      <c r="B2495" s="11">
        <v>400003</v>
      </c>
      <c r="C2495" s="12" t="s">
        <v>83</v>
      </c>
      <c r="D2495" s="15">
        <v>350601</v>
      </c>
      <c r="E2495" s="6" t="s">
        <v>294</v>
      </c>
      <c r="F2495" s="15" t="s">
        <v>5</v>
      </c>
      <c r="G2495" s="15" t="s">
        <v>25</v>
      </c>
    </row>
    <row r="2496" spans="1:7" s="8" customFormat="1">
      <c r="A2496" s="8" t="str">
        <f t="shared" si="46"/>
        <v>350601.400004</v>
      </c>
      <c r="B2496" s="9">
        <v>400004</v>
      </c>
      <c r="C2496" s="10" t="s">
        <v>128</v>
      </c>
      <c r="D2496" s="8">
        <v>350601</v>
      </c>
      <c r="E2496" s="6" t="s">
        <v>294</v>
      </c>
      <c r="F2496" s="8" t="s">
        <v>5</v>
      </c>
      <c r="G2496" s="8" t="s">
        <v>25</v>
      </c>
    </row>
    <row r="2497" spans="1:7" s="8" customFormat="1">
      <c r="A2497" s="21" t="str">
        <f t="shared" si="46"/>
        <v>350601.400004</v>
      </c>
      <c r="B2497" s="22">
        <v>400004</v>
      </c>
      <c r="C2497" s="23" t="s">
        <v>128</v>
      </c>
      <c r="D2497" s="21">
        <v>350601</v>
      </c>
      <c r="E2497" s="6" t="s">
        <v>294</v>
      </c>
      <c r="F2497" s="21" t="s">
        <v>5</v>
      </c>
      <c r="G2497" s="21" t="s">
        <v>25</v>
      </c>
    </row>
    <row r="2498" spans="1:7" s="8" customFormat="1">
      <c r="A2498" s="8" t="str">
        <f t="shared" si="46"/>
        <v>350601.400005</v>
      </c>
      <c r="B2498" s="9">
        <v>400005</v>
      </c>
      <c r="C2498" s="10" t="s">
        <v>129</v>
      </c>
      <c r="D2498" s="8">
        <v>350601</v>
      </c>
      <c r="E2498" s="6" t="s">
        <v>294</v>
      </c>
      <c r="F2498" s="8" t="s">
        <v>5</v>
      </c>
      <c r="G2498" s="8" t="s">
        <v>25</v>
      </c>
    </row>
    <row r="2499" spans="1:7" s="8" customFormat="1">
      <c r="A2499" s="21" t="str">
        <f t="shared" si="46"/>
        <v>350601.400005</v>
      </c>
      <c r="B2499" s="22">
        <v>400005</v>
      </c>
      <c r="C2499" s="23" t="s">
        <v>129</v>
      </c>
      <c r="D2499" s="21">
        <v>350601</v>
      </c>
      <c r="E2499" s="6" t="s">
        <v>294</v>
      </c>
      <c r="F2499" s="21" t="s">
        <v>5</v>
      </c>
      <c r="G2499" s="21" t="s">
        <v>25</v>
      </c>
    </row>
    <row r="2500" spans="1:7" s="8" customFormat="1">
      <c r="A2500" s="8" t="str">
        <f t="shared" si="46"/>
        <v>350601.400006</v>
      </c>
      <c r="B2500" s="9">
        <v>400006</v>
      </c>
      <c r="C2500" s="10" t="s">
        <v>130</v>
      </c>
      <c r="D2500" s="8">
        <v>350601</v>
      </c>
      <c r="E2500" s="6" t="s">
        <v>294</v>
      </c>
      <c r="F2500" s="8" t="s">
        <v>5</v>
      </c>
      <c r="G2500" s="8" t="s">
        <v>25</v>
      </c>
    </row>
    <row r="2501" spans="1:7" s="8" customFormat="1">
      <c r="A2501" s="21" t="str">
        <f t="shared" si="46"/>
        <v>350601.400006</v>
      </c>
      <c r="B2501" s="22">
        <v>400006</v>
      </c>
      <c r="C2501" s="23" t="s">
        <v>130</v>
      </c>
      <c r="D2501" s="21">
        <v>350601</v>
      </c>
      <c r="E2501" s="6" t="s">
        <v>294</v>
      </c>
      <c r="F2501" s="21" t="s">
        <v>5</v>
      </c>
      <c r="G2501" s="21" t="s">
        <v>25</v>
      </c>
    </row>
    <row r="2502" spans="1:7" s="8" customFormat="1">
      <c r="A2502" s="8" t="str">
        <f t="shared" si="46"/>
        <v>350601.400007</v>
      </c>
      <c r="B2502" s="9">
        <v>400007</v>
      </c>
      <c r="C2502" s="10" t="s">
        <v>131</v>
      </c>
      <c r="D2502" s="8">
        <v>350601</v>
      </c>
      <c r="E2502" s="6" t="s">
        <v>294</v>
      </c>
      <c r="F2502" s="8" t="s">
        <v>5</v>
      </c>
      <c r="G2502" s="8" t="s">
        <v>25</v>
      </c>
    </row>
    <row r="2503" spans="1:7" s="8" customFormat="1">
      <c r="A2503" s="21" t="str">
        <f t="shared" si="46"/>
        <v>350601.400007</v>
      </c>
      <c r="B2503" s="22">
        <v>400007</v>
      </c>
      <c r="C2503" s="23" t="s">
        <v>131</v>
      </c>
      <c r="D2503" s="21">
        <v>350601</v>
      </c>
      <c r="E2503" s="6" t="s">
        <v>294</v>
      </c>
      <c r="F2503" s="21" t="s">
        <v>5</v>
      </c>
      <c r="G2503" s="21" t="s">
        <v>25</v>
      </c>
    </row>
    <row r="2504" spans="1:7" s="8" customFormat="1">
      <c r="A2504" s="8" t="str">
        <f t="shared" si="46"/>
        <v>350601.400010</v>
      </c>
      <c r="B2504" s="9">
        <v>400010</v>
      </c>
      <c r="C2504" s="10" t="s">
        <v>132</v>
      </c>
      <c r="D2504" s="8">
        <v>350601</v>
      </c>
      <c r="E2504" s="6" t="s">
        <v>294</v>
      </c>
      <c r="F2504" s="8" t="s">
        <v>5</v>
      </c>
      <c r="G2504" s="8" t="s">
        <v>25</v>
      </c>
    </row>
    <row r="2505" spans="1:7" s="8" customFormat="1">
      <c r="A2505" s="21" t="str">
        <f t="shared" si="46"/>
        <v>350601.400010</v>
      </c>
      <c r="B2505" s="22">
        <v>400010</v>
      </c>
      <c r="C2505" s="23" t="s">
        <v>132</v>
      </c>
      <c r="D2505" s="21">
        <v>350601</v>
      </c>
      <c r="E2505" s="6" t="s">
        <v>294</v>
      </c>
      <c r="F2505" s="21" t="s">
        <v>5</v>
      </c>
      <c r="G2505" s="21" t="s">
        <v>25</v>
      </c>
    </row>
    <row r="2506" spans="1:7" s="8" customFormat="1">
      <c r="A2506" s="8" t="str">
        <f t="shared" ref="A2506:A2569" si="47">CONCATENATE(D2506,".",B2506)</f>
        <v>350601.400011</v>
      </c>
      <c r="B2506" s="9">
        <v>400011</v>
      </c>
      <c r="C2506" s="10" t="s">
        <v>133</v>
      </c>
      <c r="D2506" s="8">
        <v>350601</v>
      </c>
      <c r="E2506" s="6" t="s">
        <v>294</v>
      </c>
      <c r="F2506" s="7" t="s">
        <v>356</v>
      </c>
      <c r="G2506" s="8" t="s">
        <v>25</v>
      </c>
    </row>
    <row r="2507" spans="1:7" s="8" customFormat="1">
      <c r="A2507" s="21" t="str">
        <f t="shared" si="47"/>
        <v>350601.400011</v>
      </c>
      <c r="B2507" s="22">
        <v>400011</v>
      </c>
      <c r="C2507" s="23" t="s">
        <v>133</v>
      </c>
      <c r="D2507" s="21">
        <v>350601</v>
      </c>
      <c r="E2507" s="6" t="s">
        <v>294</v>
      </c>
      <c r="F2507" s="7" t="s">
        <v>356</v>
      </c>
      <c r="G2507" s="21" t="s">
        <v>25</v>
      </c>
    </row>
    <row r="2508" spans="1:7" s="8" customFormat="1">
      <c r="A2508" s="8" t="str">
        <f t="shared" si="47"/>
        <v>350601.400012</v>
      </c>
      <c r="B2508" s="9">
        <v>400012</v>
      </c>
      <c r="C2508" s="10" t="s">
        <v>134</v>
      </c>
      <c r="D2508" s="8">
        <v>350601</v>
      </c>
      <c r="E2508" s="6" t="s">
        <v>294</v>
      </c>
      <c r="F2508" s="8" t="s">
        <v>5</v>
      </c>
      <c r="G2508" s="8" t="s">
        <v>25</v>
      </c>
    </row>
    <row r="2509" spans="1:7" s="8" customFormat="1">
      <c r="A2509" s="21" t="str">
        <f t="shared" si="47"/>
        <v>350601.400012</v>
      </c>
      <c r="B2509" s="22">
        <v>400012</v>
      </c>
      <c r="C2509" s="23" t="s">
        <v>134</v>
      </c>
      <c r="D2509" s="21">
        <v>350601</v>
      </c>
      <c r="E2509" s="6" t="s">
        <v>294</v>
      </c>
      <c r="F2509" s="21" t="s">
        <v>5</v>
      </c>
      <c r="G2509" s="21" t="s">
        <v>25</v>
      </c>
    </row>
    <row r="2510" spans="1:7" s="8" customFormat="1">
      <c r="A2510" s="8" t="str">
        <f t="shared" si="47"/>
        <v>350601.400013</v>
      </c>
      <c r="B2510" s="9">
        <v>400013</v>
      </c>
      <c r="C2510" s="10" t="s">
        <v>135</v>
      </c>
      <c r="D2510" s="8">
        <v>350601</v>
      </c>
      <c r="E2510" s="6" t="s">
        <v>294</v>
      </c>
      <c r="F2510" s="8" t="s">
        <v>5</v>
      </c>
      <c r="G2510" s="8" t="s">
        <v>25</v>
      </c>
    </row>
    <row r="2511" spans="1:7" s="8" customFormat="1">
      <c r="A2511" s="21" t="str">
        <f t="shared" si="47"/>
        <v>350601.400013</v>
      </c>
      <c r="B2511" s="22">
        <v>400013</v>
      </c>
      <c r="C2511" s="23" t="s">
        <v>135</v>
      </c>
      <c r="D2511" s="21">
        <v>350601</v>
      </c>
      <c r="E2511" s="6" t="s">
        <v>294</v>
      </c>
      <c r="F2511" s="21" t="s">
        <v>5</v>
      </c>
      <c r="G2511" s="21" t="s">
        <v>25</v>
      </c>
    </row>
    <row r="2512" spans="1:7" s="8" customFormat="1">
      <c r="A2512" s="8" t="str">
        <f t="shared" si="47"/>
        <v>350601.400014</v>
      </c>
      <c r="B2512" s="9">
        <v>400014</v>
      </c>
      <c r="C2512" s="10" t="s">
        <v>84</v>
      </c>
      <c r="D2512" s="8">
        <v>350601</v>
      </c>
      <c r="E2512" s="6" t="s">
        <v>294</v>
      </c>
      <c r="F2512" s="8" t="s">
        <v>5</v>
      </c>
      <c r="G2512" s="8" t="s">
        <v>25</v>
      </c>
    </row>
    <row r="2513" spans="1:7" s="8" customFormat="1">
      <c r="A2513" s="21" t="str">
        <f t="shared" si="47"/>
        <v>350601.400014</v>
      </c>
      <c r="B2513" s="22">
        <v>400014</v>
      </c>
      <c r="C2513" s="23" t="s">
        <v>84</v>
      </c>
      <c r="D2513" s="21">
        <v>350601</v>
      </c>
      <c r="E2513" s="6" t="s">
        <v>294</v>
      </c>
      <c r="F2513" s="21" t="s">
        <v>5</v>
      </c>
      <c r="G2513" s="21" t="s">
        <v>25</v>
      </c>
    </row>
    <row r="2514" spans="1:7" s="8" customFormat="1">
      <c r="A2514" s="8" t="str">
        <f t="shared" si="47"/>
        <v>350601.400015</v>
      </c>
      <c r="B2514" s="9">
        <v>400015</v>
      </c>
      <c r="C2514" s="10" t="s">
        <v>85</v>
      </c>
      <c r="D2514" s="8">
        <v>350601</v>
      </c>
      <c r="E2514" s="6" t="s">
        <v>294</v>
      </c>
      <c r="F2514" s="8" t="s">
        <v>5</v>
      </c>
      <c r="G2514" s="8" t="s">
        <v>25</v>
      </c>
    </row>
    <row r="2515" spans="1:7" s="8" customFormat="1">
      <c r="A2515" s="21" t="str">
        <f t="shared" si="47"/>
        <v>350601.400015</v>
      </c>
      <c r="B2515" s="22">
        <v>400015</v>
      </c>
      <c r="C2515" s="23" t="s">
        <v>85</v>
      </c>
      <c r="D2515" s="21">
        <v>350601</v>
      </c>
      <c r="E2515" s="6" t="s">
        <v>294</v>
      </c>
      <c r="F2515" s="21" t="s">
        <v>5</v>
      </c>
      <c r="G2515" s="21" t="s">
        <v>25</v>
      </c>
    </row>
    <row r="2516" spans="1:7" s="8" customFormat="1">
      <c r="A2516" s="8" t="str">
        <f t="shared" si="47"/>
        <v>350601.400016</v>
      </c>
      <c r="B2516" s="9">
        <v>400016</v>
      </c>
      <c r="C2516" s="10" t="s">
        <v>86</v>
      </c>
      <c r="D2516" s="8">
        <v>350601</v>
      </c>
      <c r="E2516" s="6" t="s">
        <v>294</v>
      </c>
      <c r="F2516" s="8" t="s">
        <v>5</v>
      </c>
      <c r="G2516" s="8" t="s">
        <v>25</v>
      </c>
    </row>
    <row r="2517" spans="1:7" s="8" customFormat="1">
      <c r="A2517" s="21" t="str">
        <f t="shared" si="47"/>
        <v>350601.400016</v>
      </c>
      <c r="B2517" s="22">
        <v>400016</v>
      </c>
      <c r="C2517" s="23" t="s">
        <v>86</v>
      </c>
      <c r="D2517" s="21">
        <v>350601</v>
      </c>
      <c r="E2517" s="6" t="s">
        <v>294</v>
      </c>
      <c r="F2517" s="21" t="s">
        <v>5</v>
      </c>
      <c r="G2517" s="21" t="s">
        <v>25</v>
      </c>
    </row>
    <row r="2518" spans="1:7" s="8" customFormat="1">
      <c r="A2518" s="8" t="str">
        <f t="shared" si="47"/>
        <v>350601.400017</v>
      </c>
      <c r="B2518" s="9">
        <v>400017</v>
      </c>
      <c r="C2518" s="10" t="s">
        <v>87</v>
      </c>
      <c r="D2518" s="8">
        <v>350601</v>
      </c>
      <c r="E2518" s="6" t="s">
        <v>294</v>
      </c>
      <c r="F2518" s="8" t="s">
        <v>5</v>
      </c>
      <c r="G2518" s="8" t="s">
        <v>25</v>
      </c>
    </row>
    <row r="2519" spans="1:7" s="8" customFormat="1">
      <c r="A2519" s="21" t="str">
        <f t="shared" si="47"/>
        <v>350601.400017</v>
      </c>
      <c r="B2519" s="22">
        <v>400017</v>
      </c>
      <c r="C2519" s="23" t="s">
        <v>87</v>
      </c>
      <c r="D2519" s="21">
        <v>350601</v>
      </c>
      <c r="E2519" s="6" t="s">
        <v>294</v>
      </c>
      <c r="F2519" s="21" t="s">
        <v>5</v>
      </c>
      <c r="G2519" s="21" t="s">
        <v>25</v>
      </c>
    </row>
    <row r="2520" spans="1:7" s="8" customFormat="1">
      <c r="A2520" s="8" t="str">
        <f t="shared" si="47"/>
        <v>350601.400020</v>
      </c>
      <c r="B2520" s="9">
        <v>400020</v>
      </c>
      <c r="C2520" s="10" t="s">
        <v>88</v>
      </c>
      <c r="D2520" s="8">
        <v>350601</v>
      </c>
      <c r="E2520" s="6" t="s">
        <v>294</v>
      </c>
      <c r="F2520" s="8" t="s">
        <v>5</v>
      </c>
      <c r="G2520" s="8" t="s">
        <v>25</v>
      </c>
    </row>
    <row r="2521" spans="1:7" s="8" customFormat="1">
      <c r="A2521" s="21" t="str">
        <f t="shared" si="47"/>
        <v>350601.400020</v>
      </c>
      <c r="B2521" s="22">
        <v>400020</v>
      </c>
      <c r="C2521" s="23" t="s">
        <v>88</v>
      </c>
      <c r="D2521" s="21">
        <v>350601</v>
      </c>
      <c r="E2521" s="6" t="s">
        <v>294</v>
      </c>
      <c r="F2521" s="21" t="s">
        <v>5</v>
      </c>
      <c r="G2521" s="21" t="s">
        <v>25</v>
      </c>
    </row>
    <row r="2522" spans="1:7" s="8" customFormat="1">
      <c r="A2522" s="8" t="str">
        <f t="shared" si="47"/>
        <v>350601.400021</v>
      </c>
      <c r="B2522" s="9">
        <v>400021</v>
      </c>
      <c r="C2522" s="10" t="s">
        <v>89</v>
      </c>
      <c r="D2522" s="8">
        <v>350601</v>
      </c>
      <c r="E2522" s="6" t="s">
        <v>294</v>
      </c>
      <c r="F2522" s="8" t="s">
        <v>5</v>
      </c>
      <c r="G2522" s="8" t="s">
        <v>25</v>
      </c>
    </row>
    <row r="2523" spans="1:7" s="8" customFormat="1">
      <c r="A2523" s="21" t="str">
        <f t="shared" si="47"/>
        <v>350601.400021</v>
      </c>
      <c r="B2523" s="22">
        <v>400021</v>
      </c>
      <c r="C2523" s="23" t="s">
        <v>89</v>
      </c>
      <c r="D2523" s="21">
        <v>350601</v>
      </c>
      <c r="E2523" s="6" t="s">
        <v>294</v>
      </c>
      <c r="F2523" s="21" t="s">
        <v>5</v>
      </c>
      <c r="G2523" s="21" t="s">
        <v>25</v>
      </c>
    </row>
    <row r="2524" spans="1:7" s="8" customFormat="1">
      <c r="A2524" s="8" t="str">
        <f t="shared" si="47"/>
        <v>350601.400022</v>
      </c>
      <c r="B2524" s="9">
        <v>400022</v>
      </c>
      <c r="C2524" s="10" t="s">
        <v>143</v>
      </c>
      <c r="D2524" s="8">
        <v>350601</v>
      </c>
      <c r="E2524" s="6" t="s">
        <v>294</v>
      </c>
      <c r="F2524" s="8" t="s">
        <v>5</v>
      </c>
      <c r="G2524" s="8" t="s">
        <v>25</v>
      </c>
    </row>
    <row r="2525" spans="1:7" s="8" customFormat="1">
      <c r="A2525" s="21" t="str">
        <f t="shared" si="47"/>
        <v>350601.400022</v>
      </c>
      <c r="B2525" s="22">
        <v>400022</v>
      </c>
      <c r="C2525" s="23" t="s">
        <v>143</v>
      </c>
      <c r="D2525" s="21">
        <v>350601</v>
      </c>
      <c r="E2525" s="6" t="s">
        <v>294</v>
      </c>
      <c r="F2525" s="21" t="s">
        <v>5</v>
      </c>
      <c r="G2525" s="21" t="s">
        <v>25</v>
      </c>
    </row>
    <row r="2526" spans="1:7" s="8" customFormat="1">
      <c r="A2526" s="8" t="str">
        <f t="shared" si="47"/>
        <v>350601.400024</v>
      </c>
      <c r="B2526" s="9">
        <v>400024</v>
      </c>
      <c r="C2526" s="10" t="s">
        <v>144</v>
      </c>
      <c r="D2526" s="8">
        <v>350601</v>
      </c>
      <c r="E2526" s="6" t="s">
        <v>294</v>
      </c>
      <c r="F2526" s="8" t="s">
        <v>5</v>
      </c>
      <c r="G2526" s="8" t="s">
        <v>25</v>
      </c>
    </row>
    <row r="2527" spans="1:7" s="8" customFormat="1">
      <c r="A2527" s="21" t="str">
        <f t="shared" si="47"/>
        <v>350601.400024</v>
      </c>
      <c r="B2527" s="22">
        <v>400024</v>
      </c>
      <c r="C2527" s="23" t="s">
        <v>144</v>
      </c>
      <c r="D2527" s="21">
        <v>350601</v>
      </c>
      <c r="E2527" s="6" t="s">
        <v>294</v>
      </c>
      <c r="F2527" s="21" t="s">
        <v>5</v>
      </c>
      <c r="G2527" s="21" t="s">
        <v>25</v>
      </c>
    </row>
    <row r="2528" spans="1:7" s="8" customFormat="1">
      <c r="A2528" s="8" t="str">
        <f t="shared" si="47"/>
        <v>350601.400025</v>
      </c>
      <c r="B2528" s="9">
        <v>400025</v>
      </c>
      <c r="C2528" s="10" t="s">
        <v>147</v>
      </c>
      <c r="D2528" s="8">
        <v>350601</v>
      </c>
      <c r="E2528" s="6" t="s">
        <v>294</v>
      </c>
      <c r="F2528" s="8" t="s">
        <v>5</v>
      </c>
      <c r="G2528" s="8" t="s">
        <v>25</v>
      </c>
    </row>
    <row r="2529" spans="1:7" s="8" customFormat="1">
      <c r="A2529" s="21" t="str">
        <f t="shared" si="47"/>
        <v>350601.400025</v>
      </c>
      <c r="B2529" s="22">
        <v>400025</v>
      </c>
      <c r="C2529" s="23" t="s">
        <v>147</v>
      </c>
      <c r="D2529" s="21">
        <v>350601</v>
      </c>
      <c r="E2529" s="6" t="s">
        <v>294</v>
      </c>
      <c r="F2529" s="21" t="s">
        <v>5</v>
      </c>
      <c r="G2529" s="21" t="s">
        <v>25</v>
      </c>
    </row>
    <row r="2530" spans="1:7" s="8" customFormat="1">
      <c r="A2530" s="8" t="str">
        <f t="shared" si="47"/>
        <v>350601.400026</v>
      </c>
      <c r="B2530" s="9">
        <v>400026</v>
      </c>
      <c r="C2530" s="10" t="s">
        <v>148</v>
      </c>
      <c r="D2530" s="8">
        <v>350601</v>
      </c>
      <c r="E2530" s="6" t="s">
        <v>294</v>
      </c>
      <c r="F2530" s="8" t="s">
        <v>5</v>
      </c>
      <c r="G2530" s="8" t="s">
        <v>25</v>
      </c>
    </row>
    <row r="2531" spans="1:7" s="8" customFormat="1">
      <c r="A2531" s="21" t="str">
        <f t="shared" si="47"/>
        <v>350601.400026</v>
      </c>
      <c r="B2531" s="22">
        <v>400026</v>
      </c>
      <c r="C2531" s="23" t="s">
        <v>148</v>
      </c>
      <c r="D2531" s="21">
        <v>350601</v>
      </c>
      <c r="E2531" s="6" t="s">
        <v>294</v>
      </c>
      <c r="F2531" s="21" t="s">
        <v>5</v>
      </c>
      <c r="G2531" s="21" t="s">
        <v>25</v>
      </c>
    </row>
    <row r="2532" spans="1:7" s="8" customFormat="1">
      <c r="A2532" s="8" t="str">
        <f t="shared" si="47"/>
        <v>350601.400027</v>
      </c>
      <c r="B2532" s="9">
        <v>400027</v>
      </c>
      <c r="C2532" s="10" t="s">
        <v>149</v>
      </c>
      <c r="D2532" s="8">
        <v>350601</v>
      </c>
      <c r="E2532" s="6" t="s">
        <v>294</v>
      </c>
      <c r="F2532" s="8" t="s">
        <v>5</v>
      </c>
      <c r="G2532" s="8" t="s">
        <v>25</v>
      </c>
    </row>
    <row r="2533" spans="1:7" s="8" customFormat="1">
      <c r="A2533" s="21" t="str">
        <f t="shared" si="47"/>
        <v>350601.400027</v>
      </c>
      <c r="B2533" s="22">
        <v>400027</v>
      </c>
      <c r="C2533" s="23" t="s">
        <v>149</v>
      </c>
      <c r="D2533" s="21">
        <v>350601</v>
      </c>
      <c r="E2533" s="6" t="s">
        <v>294</v>
      </c>
      <c r="F2533" s="21" t="s">
        <v>5</v>
      </c>
      <c r="G2533" s="21" t="s">
        <v>25</v>
      </c>
    </row>
    <row r="2534" spans="1:7" s="8" customFormat="1">
      <c r="A2534" s="8" t="str">
        <f t="shared" si="47"/>
        <v>350601.400028</v>
      </c>
      <c r="B2534" s="9">
        <v>400028</v>
      </c>
      <c r="C2534" s="10" t="s">
        <v>150</v>
      </c>
      <c r="D2534" s="8">
        <v>350601</v>
      </c>
      <c r="E2534" s="6" t="s">
        <v>294</v>
      </c>
      <c r="F2534" s="8" t="s">
        <v>5</v>
      </c>
      <c r="G2534" s="8" t="s">
        <v>25</v>
      </c>
    </row>
    <row r="2535" spans="1:7" s="8" customFormat="1">
      <c r="A2535" s="21" t="str">
        <f t="shared" si="47"/>
        <v>350601.400028</v>
      </c>
      <c r="B2535" s="22">
        <v>400028</v>
      </c>
      <c r="C2535" s="23" t="s">
        <v>150</v>
      </c>
      <c r="D2535" s="21">
        <v>350601</v>
      </c>
      <c r="E2535" s="6" t="s">
        <v>294</v>
      </c>
      <c r="F2535" s="21" t="s">
        <v>5</v>
      </c>
      <c r="G2535" s="21" t="s">
        <v>25</v>
      </c>
    </row>
    <row r="2536" spans="1:7" s="8" customFormat="1">
      <c r="A2536" s="8" t="str">
        <f t="shared" si="47"/>
        <v>350601.400029</v>
      </c>
      <c r="B2536" s="9">
        <v>400029</v>
      </c>
      <c r="C2536" s="10" t="s">
        <v>151</v>
      </c>
      <c r="D2536" s="8">
        <v>350601</v>
      </c>
      <c r="E2536" s="6" t="s">
        <v>294</v>
      </c>
      <c r="F2536" s="8" t="s">
        <v>5</v>
      </c>
      <c r="G2536" s="8" t="s">
        <v>25</v>
      </c>
    </row>
    <row r="2537" spans="1:7" s="8" customFormat="1">
      <c r="A2537" s="21" t="str">
        <f t="shared" si="47"/>
        <v>350601.400029</v>
      </c>
      <c r="B2537" s="22">
        <v>400029</v>
      </c>
      <c r="C2537" s="23" t="s">
        <v>151</v>
      </c>
      <c r="D2537" s="21">
        <v>350601</v>
      </c>
      <c r="E2537" s="6" t="s">
        <v>294</v>
      </c>
      <c r="F2537" s="21" t="s">
        <v>5</v>
      </c>
      <c r="G2537" s="21" t="s">
        <v>25</v>
      </c>
    </row>
    <row r="2538" spans="1:7" s="8" customFormat="1">
      <c r="A2538" s="8" t="str">
        <f t="shared" si="47"/>
        <v>350601.400030</v>
      </c>
      <c r="B2538" s="9">
        <v>400030</v>
      </c>
      <c r="C2538" s="10" t="s">
        <v>152</v>
      </c>
      <c r="D2538" s="8">
        <v>350601</v>
      </c>
      <c r="E2538" s="6" t="s">
        <v>294</v>
      </c>
      <c r="F2538" s="8" t="s">
        <v>5</v>
      </c>
      <c r="G2538" s="8" t="s">
        <v>25</v>
      </c>
    </row>
    <row r="2539" spans="1:7" s="8" customFormat="1">
      <c r="A2539" s="21" t="str">
        <f t="shared" si="47"/>
        <v>350601.400030</v>
      </c>
      <c r="B2539" s="22">
        <v>400030</v>
      </c>
      <c r="C2539" s="23" t="s">
        <v>152</v>
      </c>
      <c r="D2539" s="21">
        <v>350601</v>
      </c>
      <c r="E2539" s="6" t="s">
        <v>294</v>
      </c>
      <c r="F2539" s="21" t="s">
        <v>5</v>
      </c>
      <c r="G2539" s="21" t="s">
        <v>25</v>
      </c>
    </row>
    <row r="2540" spans="1:7" s="8" customFormat="1">
      <c r="A2540" s="8" t="str">
        <f t="shared" si="47"/>
        <v>350601.400175</v>
      </c>
      <c r="B2540" s="9">
        <v>400175</v>
      </c>
      <c r="C2540" s="10" t="s">
        <v>141</v>
      </c>
      <c r="D2540" s="8">
        <v>350601</v>
      </c>
      <c r="E2540" s="6" t="s">
        <v>294</v>
      </c>
      <c r="F2540" s="8" t="s">
        <v>5</v>
      </c>
      <c r="G2540" s="8" t="s">
        <v>25</v>
      </c>
    </row>
    <row r="2541" spans="1:7" s="8" customFormat="1">
      <c r="A2541" s="21" t="str">
        <f t="shared" si="47"/>
        <v>350601.400175</v>
      </c>
      <c r="B2541" s="22">
        <v>400175</v>
      </c>
      <c r="C2541" s="23" t="s">
        <v>141</v>
      </c>
      <c r="D2541" s="21">
        <v>350601</v>
      </c>
      <c r="E2541" s="6" t="s">
        <v>294</v>
      </c>
      <c r="F2541" s="21" t="s">
        <v>5</v>
      </c>
      <c r="G2541" s="21" t="s">
        <v>25</v>
      </c>
    </row>
    <row r="2542" spans="1:7" s="8" customFormat="1">
      <c r="A2542" s="8" t="str">
        <f t="shared" si="47"/>
        <v>350601.400176</v>
      </c>
      <c r="B2542" s="9">
        <v>400176</v>
      </c>
      <c r="C2542" s="10" t="s">
        <v>142</v>
      </c>
      <c r="D2542" s="8">
        <v>350601</v>
      </c>
      <c r="E2542" s="6" t="s">
        <v>294</v>
      </c>
      <c r="F2542" s="8" t="s">
        <v>5</v>
      </c>
      <c r="G2542" s="8" t="s">
        <v>25</v>
      </c>
    </row>
    <row r="2543" spans="1:7" s="8" customFormat="1">
      <c r="A2543" s="21" t="str">
        <f t="shared" si="47"/>
        <v>350601.400176</v>
      </c>
      <c r="B2543" s="22">
        <v>400176</v>
      </c>
      <c r="C2543" s="23" t="s">
        <v>142</v>
      </c>
      <c r="D2543" s="21">
        <v>350601</v>
      </c>
      <c r="E2543" s="6" t="s">
        <v>294</v>
      </c>
      <c r="F2543" s="21" t="s">
        <v>5</v>
      </c>
      <c r="G2543" s="21" t="s">
        <v>25</v>
      </c>
    </row>
    <row r="2544" spans="1:7" s="8" customFormat="1">
      <c r="A2544" s="8" t="str">
        <f t="shared" si="47"/>
        <v>350601.400177</v>
      </c>
      <c r="B2544" s="9">
        <v>400177</v>
      </c>
      <c r="C2544" s="10" t="s">
        <v>145</v>
      </c>
      <c r="D2544" s="8">
        <v>350601</v>
      </c>
      <c r="E2544" s="6" t="s">
        <v>294</v>
      </c>
      <c r="F2544" s="8" t="s">
        <v>5</v>
      </c>
      <c r="G2544" s="8" t="s">
        <v>25</v>
      </c>
    </row>
    <row r="2545" spans="1:7" s="8" customFormat="1">
      <c r="A2545" s="21" t="str">
        <f t="shared" si="47"/>
        <v>350601.400177</v>
      </c>
      <c r="B2545" s="22">
        <v>400177</v>
      </c>
      <c r="C2545" s="23" t="s">
        <v>145</v>
      </c>
      <c r="D2545" s="21">
        <v>350601</v>
      </c>
      <c r="E2545" s="6" t="s">
        <v>294</v>
      </c>
      <c r="F2545" s="21" t="s">
        <v>5</v>
      </c>
      <c r="G2545" s="21" t="s">
        <v>25</v>
      </c>
    </row>
    <row r="2546" spans="1:7" s="8" customFormat="1">
      <c r="A2546" s="8" t="str">
        <f t="shared" si="47"/>
        <v>350601.400178</v>
      </c>
      <c r="B2546" s="9">
        <v>400178</v>
      </c>
      <c r="C2546" s="10" t="s">
        <v>153</v>
      </c>
      <c r="D2546" s="8">
        <v>350601</v>
      </c>
      <c r="E2546" s="6" t="s">
        <v>294</v>
      </c>
      <c r="F2546" s="8" t="s">
        <v>5</v>
      </c>
      <c r="G2546" s="8" t="s">
        <v>25</v>
      </c>
    </row>
    <row r="2547" spans="1:7" s="8" customFormat="1">
      <c r="A2547" s="21" t="str">
        <f t="shared" si="47"/>
        <v>350601.400178</v>
      </c>
      <c r="B2547" s="22">
        <v>400178</v>
      </c>
      <c r="C2547" s="23" t="s">
        <v>153</v>
      </c>
      <c r="D2547" s="21">
        <v>350601</v>
      </c>
      <c r="E2547" s="6" t="s">
        <v>294</v>
      </c>
      <c r="F2547" s="21" t="s">
        <v>5</v>
      </c>
      <c r="G2547" s="21" t="s">
        <v>25</v>
      </c>
    </row>
    <row r="2548" spans="1:7" s="8" customFormat="1">
      <c r="A2548" s="8" t="str">
        <f t="shared" si="47"/>
        <v>350601.400179</v>
      </c>
      <c r="B2548" s="9">
        <v>400179</v>
      </c>
      <c r="C2548" s="10" t="s">
        <v>155</v>
      </c>
      <c r="D2548" s="8">
        <v>350601</v>
      </c>
      <c r="E2548" s="6" t="s">
        <v>294</v>
      </c>
      <c r="F2548" s="8" t="s">
        <v>5</v>
      </c>
      <c r="G2548" s="8" t="s">
        <v>25</v>
      </c>
    </row>
    <row r="2549" spans="1:7" s="8" customFormat="1">
      <c r="A2549" s="21" t="str">
        <f t="shared" si="47"/>
        <v>350601.400179</v>
      </c>
      <c r="B2549" s="22">
        <v>400179</v>
      </c>
      <c r="C2549" s="23" t="s">
        <v>155</v>
      </c>
      <c r="D2549" s="21">
        <v>350601</v>
      </c>
      <c r="E2549" s="6" t="s">
        <v>294</v>
      </c>
      <c r="F2549" s="21" t="s">
        <v>5</v>
      </c>
      <c r="G2549" s="21" t="s">
        <v>25</v>
      </c>
    </row>
    <row r="2550" spans="1:7" s="8" customFormat="1">
      <c r="A2550" s="24" t="str">
        <f t="shared" si="47"/>
        <v>350601.400180</v>
      </c>
      <c r="B2550" s="24">
        <v>400180</v>
      </c>
      <c r="C2550" s="25" t="s">
        <v>154</v>
      </c>
      <c r="D2550" s="26">
        <v>350601</v>
      </c>
      <c r="E2550" s="6" t="s">
        <v>294</v>
      </c>
      <c r="F2550" s="26" t="s">
        <v>5</v>
      </c>
      <c r="G2550" s="26" t="s">
        <v>25</v>
      </c>
    </row>
    <row r="2551" spans="1:7" s="8" customFormat="1">
      <c r="A2551" s="8" t="str">
        <f t="shared" si="47"/>
        <v>350601.400202</v>
      </c>
      <c r="B2551" s="9">
        <v>400202</v>
      </c>
      <c r="C2551" s="10" t="s">
        <v>136</v>
      </c>
      <c r="D2551" s="8">
        <v>350601</v>
      </c>
      <c r="E2551" s="6" t="s">
        <v>294</v>
      </c>
      <c r="F2551" s="8" t="s">
        <v>5</v>
      </c>
      <c r="G2551" s="8" t="s">
        <v>25</v>
      </c>
    </row>
    <row r="2552" spans="1:7" s="8" customFormat="1">
      <c r="A2552" s="21" t="str">
        <f t="shared" si="47"/>
        <v>350601.400202</v>
      </c>
      <c r="B2552" s="22">
        <v>400202</v>
      </c>
      <c r="C2552" s="23" t="s">
        <v>136</v>
      </c>
      <c r="D2552" s="21">
        <v>350601</v>
      </c>
      <c r="E2552" s="6" t="s">
        <v>294</v>
      </c>
      <c r="F2552" s="21" t="s">
        <v>5</v>
      </c>
      <c r="G2552" s="21" t="s">
        <v>25</v>
      </c>
    </row>
    <row r="2553" spans="1:7" s="8" customFormat="1">
      <c r="A2553" s="8" t="str">
        <f t="shared" si="47"/>
        <v>350601.400203</v>
      </c>
      <c r="B2553" s="9">
        <v>400203</v>
      </c>
      <c r="C2553" s="10" t="s">
        <v>137</v>
      </c>
      <c r="D2553" s="8">
        <v>350601</v>
      </c>
      <c r="E2553" s="6" t="s">
        <v>294</v>
      </c>
      <c r="F2553" s="8" t="s">
        <v>5</v>
      </c>
      <c r="G2553" s="8" t="s">
        <v>25</v>
      </c>
    </row>
    <row r="2554" spans="1:7" s="8" customFormat="1">
      <c r="A2554" s="21" t="str">
        <f t="shared" si="47"/>
        <v>350601.400203</v>
      </c>
      <c r="B2554" s="22">
        <v>400203</v>
      </c>
      <c r="C2554" s="23" t="s">
        <v>137</v>
      </c>
      <c r="D2554" s="21">
        <v>350601</v>
      </c>
      <c r="E2554" s="6" t="s">
        <v>294</v>
      </c>
      <c r="F2554" s="21" t="s">
        <v>5</v>
      </c>
      <c r="G2554" s="21" t="s">
        <v>25</v>
      </c>
    </row>
    <row r="2555" spans="1:7" s="8" customFormat="1">
      <c r="A2555" s="8" t="str">
        <f t="shared" si="47"/>
        <v>350601.400214</v>
      </c>
      <c r="B2555" s="9">
        <v>400214</v>
      </c>
      <c r="C2555" s="10" t="s">
        <v>146</v>
      </c>
      <c r="D2555" s="8">
        <v>350601</v>
      </c>
      <c r="E2555" s="6" t="s">
        <v>294</v>
      </c>
      <c r="F2555" s="8" t="s">
        <v>5</v>
      </c>
      <c r="G2555" s="8" t="s">
        <v>25</v>
      </c>
    </row>
    <row r="2556" spans="1:7" s="8" customFormat="1">
      <c r="A2556" s="21" t="str">
        <f t="shared" si="47"/>
        <v>350601.400214</v>
      </c>
      <c r="B2556" s="22">
        <v>400214</v>
      </c>
      <c r="C2556" s="23" t="s">
        <v>146</v>
      </c>
      <c r="D2556" s="21">
        <v>350601</v>
      </c>
      <c r="E2556" s="6" t="s">
        <v>294</v>
      </c>
      <c r="F2556" s="21" t="s">
        <v>5</v>
      </c>
      <c r="G2556" s="21" t="s">
        <v>25</v>
      </c>
    </row>
    <row r="2557" spans="1:7" s="8" customFormat="1">
      <c r="A2557" s="8" t="str">
        <f t="shared" si="47"/>
        <v>350601.400219</v>
      </c>
      <c r="B2557" s="9">
        <v>400219</v>
      </c>
      <c r="C2557" s="10" t="s">
        <v>138</v>
      </c>
      <c r="D2557" s="8">
        <v>350601</v>
      </c>
      <c r="E2557" s="6" t="s">
        <v>294</v>
      </c>
      <c r="F2557" s="8" t="s">
        <v>5</v>
      </c>
      <c r="G2557" s="8" t="s">
        <v>25</v>
      </c>
    </row>
    <row r="2558" spans="1:7" s="8" customFormat="1">
      <c r="A2558" s="21" t="str">
        <f t="shared" si="47"/>
        <v>350601.400219</v>
      </c>
      <c r="B2558" s="22">
        <v>400219</v>
      </c>
      <c r="C2558" s="23" t="s">
        <v>138</v>
      </c>
      <c r="D2558" s="21">
        <v>350601</v>
      </c>
      <c r="E2558" s="6" t="s">
        <v>294</v>
      </c>
      <c r="F2558" s="21" t="s">
        <v>5</v>
      </c>
      <c r="G2558" s="21" t="s">
        <v>25</v>
      </c>
    </row>
    <row r="2559" spans="1:7" s="8" customFormat="1">
      <c r="A2559" s="8" t="str">
        <f t="shared" si="47"/>
        <v>350601.400220</v>
      </c>
      <c r="B2559" s="9">
        <v>400220</v>
      </c>
      <c r="C2559" s="10" t="s">
        <v>139</v>
      </c>
      <c r="D2559" s="8">
        <v>350601</v>
      </c>
      <c r="E2559" s="6" t="s">
        <v>294</v>
      </c>
      <c r="F2559" s="8" t="s">
        <v>5</v>
      </c>
      <c r="G2559" s="8" t="s">
        <v>25</v>
      </c>
    </row>
    <row r="2560" spans="1:7" s="8" customFormat="1">
      <c r="A2560" s="21" t="str">
        <f t="shared" si="47"/>
        <v>350601.400220</v>
      </c>
      <c r="B2560" s="22">
        <v>400220</v>
      </c>
      <c r="C2560" s="23" t="s">
        <v>139</v>
      </c>
      <c r="D2560" s="21">
        <v>350601</v>
      </c>
      <c r="E2560" s="6" t="s">
        <v>294</v>
      </c>
      <c r="F2560" s="21" t="s">
        <v>5</v>
      </c>
      <c r="G2560" s="21" t="s">
        <v>25</v>
      </c>
    </row>
    <row r="2561" spans="1:7" s="8" customFormat="1">
      <c r="A2561" s="8" t="str">
        <f t="shared" si="47"/>
        <v>350601.400221</v>
      </c>
      <c r="B2561" s="9">
        <v>400221</v>
      </c>
      <c r="C2561" s="10" t="s">
        <v>140</v>
      </c>
      <c r="D2561" s="8">
        <v>350601</v>
      </c>
      <c r="E2561" s="6" t="s">
        <v>294</v>
      </c>
      <c r="F2561" s="8" t="s">
        <v>5</v>
      </c>
      <c r="G2561" s="8" t="s">
        <v>25</v>
      </c>
    </row>
    <row r="2562" spans="1:7" s="8" customFormat="1">
      <c r="A2562" s="21" t="str">
        <f t="shared" si="47"/>
        <v>350601.400221</v>
      </c>
      <c r="B2562" s="22">
        <v>400221</v>
      </c>
      <c r="C2562" s="23" t="s">
        <v>140</v>
      </c>
      <c r="D2562" s="21">
        <v>350601</v>
      </c>
      <c r="E2562" s="6" t="s">
        <v>294</v>
      </c>
      <c r="F2562" s="21" t="s">
        <v>5</v>
      </c>
      <c r="G2562" s="21" t="s">
        <v>25</v>
      </c>
    </row>
    <row r="2563" spans="1:7" s="8" customFormat="1">
      <c r="A2563" s="11" t="str">
        <f t="shared" si="47"/>
        <v>350602.400003</v>
      </c>
      <c r="B2563" s="11">
        <v>400003</v>
      </c>
      <c r="C2563" s="12" t="s">
        <v>83</v>
      </c>
      <c r="D2563" s="15">
        <v>350602</v>
      </c>
      <c r="E2563" s="6" t="s">
        <v>289</v>
      </c>
      <c r="F2563" s="15" t="s">
        <v>5</v>
      </c>
      <c r="G2563" s="15" t="s">
        <v>25</v>
      </c>
    </row>
    <row r="2564" spans="1:7" s="8" customFormat="1">
      <c r="A2564" s="8" t="str">
        <f t="shared" si="47"/>
        <v>350602.400004</v>
      </c>
      <c r="B2564" s="9">
        <v>400004</v>
      </c>
      <c r="C2564" s="10" t="s">
        <v>128</v>
      </c>
      <c r="D2564" s="8">
        <v>350602</v>
      </c>
      <c r="E2564" s="6" t="s">
        <v>289</v>
      </c>
      <c r="F2564" s="8" t="s">
        <v>5</v>
      </c>
      <c r="G2564" s="8" t="s">
        <v>25</v>
      </c>
    </row>
    <row r="2565" spans="1:7" s="8" customFormat="1">
      <c r="A2565" s="8" t="str">
        <f t="shared" si="47"/>
        <v>350602.400005</v>
      </c>
      <c r="B2565" s="9">
        <v>400005</v>
      </c>
      <c r="C2565" s="10" t="s">
        <v>129</v>
      </c>
      <c r="D2565" s="8">
        <v>350602</v>
      </c>
      <c r="E2565" s="6" t="s">
        <v>289</v>
      </c>
      <c r="F2565" s="8" t="s">
        <v>5</v>
      </c>
      <c r="G2565" s="8" t="s">
        <v>25</v>
      </c>
    </row>
    <row r="2566" spans="1:7" s="8" customFormat="1">
      <c r="A2566" s="8" t="str">
        <f t="shared" si="47"/>
        <v>350602.400006</v>
      </c>
      <c r="B2566" s="9">
        <v>400006</v>
      </c>
      <c r="C2566" s="10" t="s">
        <v>130</v>
      </c>
      <c r="D2566" s="8">
        <v>350602</v>
      </c>
      <c r="E2566" s="6" t="s">
        <v>289</v>
      </c>
      <c r="F2566" s="8" t="s">
        <v>5</v>
      </c>
      <c r="G2566" s="8" t="s">
        <v>25</v>
      </c>
    </row>
    <row r="2567" spans="1:7" s="8" customFormat="1">
      <c r="A2567" s="8" t="str">
        <f t="shared" si="47"/>
        <v>350602.400007</v>
      </c>
      <c r="B2567" s="9">
        <v>400007</v>
      </c>
      <c r="C2567" s="10" t="s">
        <v>131</v>
      </c>
      <c r="D2567" s="8">
        <v>350602</v>
      </c>
      <c r="E2567" s="6" t="s">
        <v>289</v>
      </c>
      <c r="F2567" s="8" t="s">
        <v>5</v>
      </c>
      <c r="G2567" s="8" t="s">
        <v>25</v>
      </c>
    </row>
    <row r="2568" spans="1:7" s="8" customFormat="1">
      <c r="A2568" s="8" t="str">
        <f t="shared" si="47"/>
        <v>350602.400010</v>
      </c>
      <c r="B2568" s="9">
        <v>400010</v>
      </c>
      <c r="C2568" s="10" t="s">
        <v>132</v>
      </c>
      <c r="D2568" s="8">
        <v>350602</v>
      </c>
      <c r="E2568" s="6" t="s">
        <v>289</v>
      </c>
      <c r="F2568" s="8" t="s">
        <v>5</v>
      </c>
      <c r="G2568" s="8" t="s">
        <v>25</v>
      </c>
    </row>
    <row r="2569" spans="1:7" s="8" customFormat="1">
      <c r="A2569" s="8" t="str">
        <f t="shared" si="47"/>
        <v>350602.400011</v>
      </c>
      <c r="B2569" s="9">
        <v>400011</v>
      </c>
      <c r="C2569" s="10" t="s">
        <v>133</v>
      </c>
      <c r="D2569" s="8">
        <v>350602</v>
      </c>
      <c r="E2569" s="6" t="s">
        <v>289</v>
      </c>
      <c r="F2569" s="7" t="s">
        <v>356</v>
      </c>
      <c r="G2569" s="8" t="s">
        <v>25</v>
      </c>
    </row>
    <row r="2570" spans="1:7" s="8" customFormat="1">
      <c r="A2570" s="8" t="str">
        <f t="shared" ref="A2570:A2633" si="48">CONCATENATE(D2570,".",B2570)</f>
        <v>350602.400012</v>
      </c>
      <c r="B2570" s="9">
        <v>400012</v>
      </c>
      <c r="C2570" s="10" t="s">
        <v>134</v>
      </c>
      <c r="D2570" s="8">
        <v>350602</v>
      </c>
      <c r="E2570" s="6" t="s">
        <v>289</v>
      </c>
      <c r="F2570" s="8" t="s">
        <v>5</v>
      </c>
      <c r="G2570" s="8" t="s">
        <v>25</v>
      </c>
    </row>
    <row r="2571" spans="1:7" s="8" customFormat="1">
      <c r="A2571" s="8" t="str">
        <f t="shared" si="48"/>
        <v>350602.400013</v>
      </c>
      <c r="B2571" s="9">
        <v>400013</v>
      </c>
      <c r="C2571" s="10" t="s">
        <v>135</v>
      </c>
      <c r="D2571" s="8">
        <v>350602</v>
      </c>
      <c r="E2571" s="6" t="s">
        <v>289</v>
      </c>
      <c r="F2571" s="8" t="s">
        <v>5</v>
      </c>
      <c r="G2571" s="8" t="s">
        <v>25</v>
      </c>
    </row>
    <row r="2572" spans="1:7" s="8" customFormat="1">
      <c r="A2572" s="8" t="str">
        <f t="shared" si="48"/>
        <v>350602.400014</v>
      </c>
      <c r="B2572" s="9">
        <v>400014</v>
      </c>
      <c r="C2572" s="10" t="s">
        <v>84</v>
      </c>
      <c r="D2572" s="8">
        <v>350602</v>
      </c>
      <c r="E2572" s="6" t="s">
        <v>289</v>
      </c>
      <c r="F2572" s="8" t="s">
        <v>5</v>
      </c>
      <c r="G2572" s="8" t="s">
        <v>25</v>
      </c>
    </row>
    <row r="2573" spans="1:7" s="8" customFormat="1">
      <c r="A2573" s="8" t="str">
        <f t="shared" si="48"/>
        <v>350602.400015</v>
      </c>
      <c r="B2573" s="9">
        <v>400015</v>
      </c>
      <c r="C2573" s="10" t="s">
        <v>85</v>
      </c>
      <c r="D2573" s="8">
        <v>350602</v>
      </c>
      <c r="E2573" s="6" t="s">
        <v>289</v>
      </c>
      <c r="F2573" s="8" t="s">
        <v>5</v>
      </c>
      <c r="G2573" s="8" t="s">
        <v>25</v>
      </c>
    </row>
    <row r="2574" spans="1:7" s="8" customFormat="1">
      <c r="A2574" s="8" t="str">
        <f t="shared" si="48"/>
        <v>350602.400016</v>
      </c>
      <c r="B2574" s="9">
        <v>400016</v>
      </c>
      <c r="C2574" s="10" t="s">
        <v>86</v>
      </c>
      <c r="D2574" s="8">
        <v>350602</v>
      </c>
      <c r="E2574" s="6" t="s">
        <v>289</v>
      </c>
      <c r="F2574" s="8" t="s">
        <v>5</v>
      </c>
      <c r="G2574" s="8" t="s">
        <v>25</v>
      </c>
    </row>
    <row r="2575" spans="1:7" s="8" customFormat="1">
      <c r="A2575" s="8" t="str">
        <f t="shared" si="48"/>
        <v>350602.400017</v>
      </c>
      <c r="B2575" s="9">
        <v>400017</v>
      </c>
      <c r="C2575" s="10" t="s">
        <v>87</v>
      </c>
      <c r="D2575" s="8">
        <v>350602</v>
      </c>
      <c r="E2575" s="6" t="s">
        <v>289</v>
      </c>
      <c r="F2575" s="8" t="s">
        <v>5</v>
      </c>
      <c r="G2575" s="8" t="s">
        <v>25</v>
      </c>
    </row>
    <row r="2576" spans="1:7" s="8" customFormat="1">
      <c r="A2576" s="8" t="str">
        <f t="shared" si="48"/>
        <v>350602.400020</v>
      </c>
      <c r="B2576" s="9">
        <v>400020</v>
      </c>
      <c r="C2576" s="10" t="s">
        <v>88</v>
      </c>
      <c r="D2576" s="8">
        <v>350602</v>
      </c>
      <c r="E2576" s="6" t="s">
        <v>289</v>
      </c>
      <c r="F2576" s="8" t="s">
        <v>5</v>
      </c>
      <c r="G2576" s="8" t="s">
        <v>25</v>
      </c>
    </row>
    <row r="2577" spans="1:7" s="8" customFormat="1">
      <c r="A2577" s="8" t="str">
        <f t="shared" si="48"/>
        <v>350602.400021</v>
      </c>
      <c r="B2577" s="9">
        <v>400021</v>
      </c>
      <c r="C2577" s="10" t="s">
        <v>89</v>
      </c>
      <c r="D2577" s="8">
        <v>350602</v>
      </c>
      <c r="E2577" s="6" t="s">
        <v>289</v>
      </c>
      <c r="F2577" s="8" t="s">
        <v>5</v>
      </c>
      <c r="G2577" s="8" t="s">
        <v>25</v>
      </c>
    </row>
    <row r="2578" spans="1:7" s="8" customFormat="1">
      <c r="A2578" s="8" t="str">
        <f t="shared" si="48"/>
        <v>350602.400022</v>
      </c>
      <c r="B2578" s="9">
        <v>400022</v>
      </c>
      <c r="C2578" s="10" t="s">
        <v>143</v>
      </c>
      <c r="D2578" s="8">
        <v>350602</v>
      </c>
      <c r="E2578" s="6" t="s">
        <v>289</v>
      </c>
      <c r="F2578" s="8" t="s">
        <v>5</v>
      </c>
      <c r="G2578" s="8" t="s">
        <v>25</v>
      </c>
    </row>
    <row r="2579" spans="1:7" s="8" customFormat="1">
      <c r="A2579" s="8" t="str">
        <f t="shared" si="48"/>
        <v>350602.400024</v>
      </c>
      <c r="B2579" s="9">
        <v>400024</v>
      </c>
      <c r="C2579" s="10" t="s">
        <v>144</v>
      </c>
      <c r="D2579" s="8">
        <v>350602</v>
      </c>
      <c r="E2579" s="6" t="s">
        <v>289</v>
      </c>
      <c r="F2579" s="8" t="s">
        <v>5</v>
      </c>
      <c r="G2579" s="8" t="s">
        <v>25</v>
      </c>
    </row>
    <row r="2580" spans="1:7" s="8" customFormat="1">
      <c r="A2580" s="8" t="str">
        <f t="shared" si="48"/>
        <v>350602.400025</v>
      </c>
      <c r="B2580" s="9">
        <v>400025</v>
      </c>
      <c r="C2580" s="10" t="s">
        <v>147</v>
      </c>
      <c r="D2580" s="8">
        <v>350602</v>
      </c>
      <c r="E2580" s="6" t="s">
        <v>289</v>
      </c>
      <c r="F2580" s="8" t="s">
        <v>5</v>
      </c>
      <c r="G2580" s="8" t="s">
        <v>25</v>
      </c>
    </row>
    <row r="2581" spans="1:7" s="8" customFormat="1">
      <c r="A2581" s="8" t="str">
        <f t="shared" si="48"/>
        <v>350602.400026</v>
      </c>
      <c r="B2581" s="9">
        <v>400026</v>
      </c>
      <c r="C2581" s="10" t="s">
        <v>148</v>
      </c>
      <c r="D2581" s="8">
        <v>350602</v>
      </c>
      <c r="E2581" s="6" t="s">
        <v>289</v>
      </c>
      <c r="F2581" s="8" t="s">
        <v>5</v>
      </c>
      <c r="G2581" s="8" t="s">
        <v>25</v>
      </c>
    </row>
    <row r="2582" spans="1:7" s="8" customFormat="1">
      <c r="A2582" s="8" t="str">
        <f t="shared" si="48"/>
        <v>350602.400027</v>
      </c>
      <c r="B2582" s="9">
        <v>400027</v>
      </c>
      <c r="C2582" s="10" t="s">
        <v>149</v>
      </c>
      <c r="D2582" s="8">
        <v>350602</v>
      </c>
      <c r="E2582" s="6" t="s">
        <v>289</v>
      </c>
      <c r="F2582" s="8" t="s">
        <v>5</v>
      </c>
      <c r="G2582" s="8" t="s">
        <v>25</v>
      </c>
    </row>
    <row r="2583" spans="1:7" s="8" customFormat="1">
      <c r="A2583" s="8" t="str">
        <f t="shared" si="48"/>
        <v>350602.400028</v>
      </c>
      <c r="B2583" s="9">
        <v>400028</v>
      </c>
      <c r="C2583" s="10" t="s">
        <v>150</v>
      </c>
      <c r="D2583" s="8">
        <v>350602</v>
      </c>
      <c r="E2583" s="6" t="s">
        <v>289</v>
      </c>
      <c r="F2583" s="8" t="s">
        <v>5</v>
      </c>
      <c r="G2583" s="8" t="s">
        <v>25</v>
      </c>
    </row>
    <row r="2584" spans="1:7" s="8" customFormat="1">
      <c r="A2584" s="8" t="str">
        <f t="shared" si="48"/>
        <v>350602.400029</v>
      </c>
      <c r="B2584" s="9">
        <v>400029</v>
      </c>
      <c r="C2584" s="10" t="s">
        <v>151</v>
      </c>
      <c r="D2584" s="8">
        <v>350602</v>
      </c>
      <c r="E2584" s="6" t="s">
        <v>289</v>
      </c>
      <c r="F2584" s="8" t="s">
        <v>5</v>
      </c>
      <c r="G2584" s="8" t="s">
        <v>25</v>
      </c>
    </row>
    <row r="2585" spans="1:7" s="8" customFormat="1">
      <c r="A2585" s="8" t="str">
        <f t="shared" si="48"/>
        <v>350602.400030</v>
      </c>
      <c r="B2585" s="9">
        <v>400030</v>
      </c>
      <c r="C2585" s="10" t="s">
        <v>152</v>
      </c>
      <c r="D2585" s="8">
        <v>350602</v>
      </c>
      <c r="E2585" s="6" t="s">
        <v>289</v>
      </c>
      <c r="F2585" s="8" t="s">
        <v>5</v>
      </c>
      <c r="G2585" s="8" t="s">
        <v>25</v>
      </c>
    </row>
    <row r="2586" spans="1:7" s="8" customFormat="1">
      <c r="A2586" s="8" t="str">
        <f t="shared" si="48"/>
        <v>350602.400175</v>
      </c>
      <c r="B2586" s="9">
        <v>400175</v>
      </c>
      <c r="C2586" s="10" t="s">
        <v>141</v>
      </c>
      <c r="D2586" s="8">
        <v>350602</v>
      </c>
      <c r="E2586" s="6" t="s">
        <v>289</v>
      </c>
      <c r="F2586" s="8" t="s">
        <v>5</v>
      </c>
      <c r="G2586" s="8" t="s">
        <v>25</v>
      </c>
    </row>
    <row r="2587" spans="1:7" s="8" customFormat="1">
      <c r="A2587" s="8" t="str">
        <f t="shared" si="48"/>
        <v>350602.400176</v>
      </c>
      <c r="B2587" s="9">
        <v>400176</v>
      </c>
      <c r="C2587" s="10" t="s">
        <v>142</v>
      </c>
      <c r="D2587" s="8">
        <v>350602</v>
      </c>
      <c r="E2587" s="6" t="s">
        <v>289</v>
      </c>
      <c r="F2587" s="8" t="s">
        <v>5</v>
      </c>
      <c r="G2587" s="8" t="s">
        <v>25</v>
      </c>
    </row>
    <row r="2588" spans="1:7" s="8" customFormat="1">
      <c r="A2588" s="8" t="str">
        <f t="shared" si="48"/>
        <v>350602.400177</v>
      </c>
      <c r="B2588" s="9">
        <v>400177</v>
      </c>
      <c r="C2588" s="10" t="s">
        <v>145</v>
      </c>
      <c r="D2588" s="8">
        <v>350602</v>
      </c>
      <c r="E2588" s="6" t="s">
        <v>289</v>
      </c>
      <c r="F2588" s="8" t="s">
        <v>5</v>
      </c>
      <c r="G2588" s="8" t="s">
        <v>25</v>
      </c>
    </row>
    <row r="2589" spans="1:7" s="8" customFormat="1">
      <c r="A2589" s="8" t="str">
        <f t="shared" si="48"/>
        <v>350602.400178</v>
      </c>
      <c r="B2589" s="9">
        <v>400178</v>
      </c>
      <c r="C2589" s="10" t="s">
        <v>153</v>
      </c>
      <c r="D2589" s="8">
        <v>350602</v>
      </c>
      <c r="E2589" s="6" t="s">
        <v>289</v>
      </c>
      <c r="F2589" s="8" t="s">
        <v>5</v>
      </c>
      <c r="G2589" s="8" t="s">
        <v>25</v>
      </c>
    </row>
    <row r="2590" spans="1:7" s="8" customFormat="1">
      <c r="A2590" s="8" t="str">
        <f t="shared" si="48"/>
        <v>350602.400179</v>
      </c>
      <c r="B2590" s="9">
        <v>400179</v>
      </c>
      <c r="C2590" s="10" t="s">
        <v>155</v>
      </c>
      <c r="D2590" s="8">
        <v>350602</v>
      </c>
      <c r="E2590" s="6" t="s">
        <v>289</v>
      </c>
      <c r="F2590" s="8" t="s">
        <v>5</v>
      </c>
      <c r="G2590" s="8" t="s">
        <v>25</v>
      </c>
    </row>
    <row r="2591" spans="1:7" s="8" customFormat="1">
      <c r="A2591" s="13" t="str">
        <f t="shared" si="48"/>
        <v>350602.400180</v>
      </c>
      <c r="B2591" s="13">
        <v>400180</v>
      </c>
      <c r="C2591" s="14" t="s">
        <v>154</v>
      </c>
      <c r="D2591" s="17">
        <v>350602</v>
      </c>
      <c r="E2591" s="6" t="s">
        <v>289</v>
      </c>
      <c r="F2591" s="8" t="s">
        <v>5</v>
      </c>
      <c r="G2591" s="8" t="s">
        <v>25</v>
      </c>
    </row>
    <row r="2592" spans="1:7" s="8" customFormat="1">
      <c r="A2592" s="8" t="str">
        <f t="shared" si="48"/>
        <v>350602.400202</v>
      </c>
      <c r="B2592" s="9">
        <v>400202</v>
      </c>
      <c r="C2592" s="10" t="s">
        <v>136</v>
      </c>
      <c r="D2592" s="8">
        <v>350602</v>
      </c>
      <c r="E2592" s="6" t="s">
        <v>289</v>
      </c>
      <c r="F2592" s="8" t="s">
        <v>5</v>
      </c>
      <c r="G2592" s="8" t="s">
        <v>25</v>
      </c>
    </row>
    <row r="2593" spans="1:7" s="8" customFormat="1">
      <c r="A2593" s="8" t="str">
        <f t="shared" si="48"/>
        <v>350602.400203</v>
      </c>
      <c r="B2593" s="9">
        <v>400203</v>
      </c>
      <c r="C2593" s="10" t="s">
        <v>137</v>
      </c>
      <c r="D2593" s="8">
        <v>350602</v>
      </c>
      <c r="E2593" s="6" t="s">
        <v>289</v>
      </c>
      <c r="F2593" s="8" t="s">
        <v>5</v>
      </c>
      <c r="G2593" s="8" t="s">
        <v>25</v>
      </c>
    </row>
    <row r="2594" spans="1:7">
      <c r="A2594" s="8" t="str">
        <f t="shared" si="48"/>
        <v>350602.400214</v>
      </c>
      <c r="B2594" s="9">
        <v>400214</v>
      </c>
      <c r="C2594" s="10" t="s">
        <v>146</v>
      </c>
      <c r="D2594" s="8">
        <v>350602</v>
      </c>
      <c r="E2594" s="6" t="s">
        <v>289</v>
      </c>
      <c r="F2594" s="8" t="s">
        <v>5</v>
      </c>
      <c r="G2594" s="8" t="s">
        <v>25</v>
      </c>
    </row>
    <row r="2595" spans="1:7">
      <c r="A2595" s="8" t="str">
        <f t="shared" si="48"/>
        <v>350602.400219</v>
      </c>
      <c r="B2595" s="9">
        <v>400219</v>
      </c>
      <c r="C2595" s="10" t="s">
        <v>138</v>
      </c>
      <c r="D2595" s="8">
        <v>350602</v>
      </c>
      <c r="E2595" s="6" t="s">
        <v>289</v>
      </c>
      <c r="F2595" s="8" t="s">
        <v>5</v>
      </c>
      <c r="G2595" s="8" t="s">
        <v>25</v>
      </c>
    </row>
    <row r="2596" spans="1:7">
      <c r="A2596" s="8" t="str">
        <f t="shared" si="48"/>
        <v>350602.400220</v>
      </c>
      <c r="B2596" s="9">
        <v>400220</v>
      </c>
      <c r="C2596" s="10" t="s">
        <v>139</v>
      </c>
      <c r="D2596" s="8">
        <v>350602</v>
      </c>
      <c r="E2596" s="6" t="s">
        <v>289</v>
      </c>
      <c r="F2596" s="8" t="s">
        <v>5</v>
      </c>
      <c r="G2596" s="8" t="s">
        <v>25</v>
      </c>
    </row>
    <row r="2597" spans="1:7">
      <c r="A2597" s="8" t="str">
        <f t="shared" si="48"/>
        <v>350602.400221</v>
      </c>
      <c r="B2597" s="9">
        <v>400221</v>
      </c>
      <c r="C2597" s="10" t="s">
        <v>140</v>
      </c>
      <c r="D2597" s="8">
        <v>350602</v>
      </c>
      <c r="E2597" s="6" t="s">
        <v>289</v>
      </c>
      <c r="F2597" s="8" t="s">
        <v>5</v>
      </c>
      <c r="G2597" s="8" t="s">
        <v>25</v>
      </c>
    </row>
    <row r="2598" spans="1:7">
      <c r="A2598" s="18" t="str">
        <f t="shared" si="48"/>
        <v>350603.400003</v>
      </c>
      <c r="B2598" s="18">
        <v>400003</v>
      </c>
      <c r="C2598" s="19" t="s">
        <v>83</v>
      </c>
      <c r="D2598" s="20">
        <v>350603</v>
      </c>
      <c r="E2598" s="6" t="s">
        <v>295</v>
      </c>
      <c r="F2598" s="20" t="s">
        <v>5</v>
      </c>
      <c r="G2598" s="20" t="s">
        <v>25</v>
      </c>
    </row>
    <row r="2599" spans="1:7">
      <c r="A2599" s="18" t="str">
        <f t="shared" si="48"/>
        <v>350603.400003</v>
      </c>
      <c r="B2599" s="18">
        <v>400003</v>
      </c>
      <c r="C2599" s="19" t="s">
        <v>83</v>
      </c>
      <c r="D2599" s="20">
        <v>350603</v>
      </c>
      <c r="E2599" s="6" t="s">
        <v>295</v>
      </c>
      <c r="F2599" s="20" t="s">
        <v>5</v>
      </c>
      <c r="G2599" s="20" t="s">
        <v>25</v>
      </c>
    </row>
    <row r="2600" spans="1:7">
      <c r="A2600" s="21" t="str">
        <f t="shared" si="48"/>
        <v>350603.400004</v>
      </c>
      <c r="B2600" s="22">
        <v>400004</v>
      </c>
      <c r="C2600" s="23" t="s">
        <v>128</v>
      </c>
      <c r="D2600" s="21">
        <v>350603</v>
      </c>
      <c r="E2600" s="6" t="s">
        <v>295</v>
      </c>
      <c r="F2600" s="21" t="s">
        <v>5</v>
      </c>
      <c r="G2600" s="21" t="s">
        <v>25</v>
      </c>
    </row>
    <row r="2601" spans="1:7">
      <c r="A2601" s="21" t="str">
        <f t="shared" si="48"/>
        <v>350603.400004</v>
      </c>
      <c r="B2601" s="22">
        <v>400004</v>
      </c>
      <c r="C2601" s="23" t="s">
        <v>128</v>
      </c>
      <c r="D2601" s="21">
        <v>350603</v>
      </c>
      <c r="E2601" s="6" t="s">
        <v>295</v>
      </c>
      <c r="F2601" s="21" t="s">
        <v>5</v>
      </c>
      <c r="G2601" s="21" t="s">
        <v>25</v>
      </c>
    </row>
    <row r="2602" spans="1:7">
      <c r="A2602" s="21" t="str">
        <f t="shared" si="48"/>
        <v>350603.400005</v>
      </c>
      <c r="B2602" s="22">
        <v>400005</v>
      </c>
      <c r="C2602" s="23" t="s">
        <v>129</v>
      </c>
      <c r="D2602" s="21">
        <v>350603</v>
      </c>
      <c r="E2602" s="6" t="s">
        <v>295</v>
      </c>
      <c r="F2602" s="21" t="s">
        <v>5</v>
      </c>
      <c r="G2602" s="21" t="s">
        <v>25</v>
      </c>
    </row>
    <row r="2603" spans="1:7">
      <c r="A2603" s="21" t="str">
        <f t="shared" si="48"/>
        <v>350603.400005</v>
      </c>
      <c r="B2603" s="22">
        <v>400005</v>
      </c>
      <c r="C2603" s="23" t="s">
        <v>129</v>
      </c>
      <c r="D2603" s="21">
        <v>350603</v>
      </c>
      <c r="E2603" s="6" t="s">
        <v>295</v>
      </c>
      <c r="F2603" s="21" t="s">
        <v>5</v>
      </c>
      <c r="G2603" s="21" t="s">
        <v>25</v>
      </c>
    </row>
    <row r="2604" spans="1:7">
      <c r="A2604" s="21" t="str">
        <f t="shared" si="48"/>
        <v>350603.400006</v>
      </c>
      <c r="B2604" s="22">
        <v>400006</v>
      </c>
      <c r="C2604" s="23" t="s">
        <v>130</v>
      </c>
      <c r="D2604" s="21">
        <v>350603</v>
      </c>
      <c r="E2604" s="6" t="s">
        <v>295</v>
      </c>
      <c r="F2604" s="21" t="s">
        <v>5</v>
      </c>
      <c r="G2604" s="21" t="s">
        <v>25</v>
      </c>
    </row>
    <row r="2605" spans="1:7">
      <c r="A2605" s="21" t="str">
        <f t="shared" si="48"/>
        <v>350603.400006</v>
      </c>
      <c r="B2605" s="22">
        <v>400006</v>
      </c>
      <c r="C2605" s="23" t="s">
        <v>130</v>
      </c>
      <c r="D2605" s="21">
        <v>350603</v>
      </c>
      <c r="E2605" s="6" t="s">
        <v>295</v>
      </c>
      <c r="F2605" s="21" t="s">
        <v>5</v>
      </c>
      <c r="G2605" s="21" t="s">
        <v>25</v>
      </c>
    </row>
    <row r="2606" spans="1:7">
      <c r="A2606" s="21" t="str">
        <f t="shared" si="48"/>
        <v>350603.400007</v>
      </c>
      <c r="B2606" s="22">
        <v>400007</v>
      </c>
      <c r="C2606" s="23" t="s">
        <v>131</v>
      </c>
      <c r="D2606" s="21">
        <v>350603</v>
      </c>
      <c r="E2606" s="6" t="s">
        <v>295</v>
      </c>
      <c r="F2606" s="21" t="s">
        <v>5</v>
      </c>
      <c r="G2606" s="21" t="s">
        <v>25</v>
      </c>
    </row>
    <row r="2607" spans="1:7">
      <c r="A2607" s="21" t="str">
        <f t="shared" si="48"/>
        <v>350603.400007</v>
      </c>
      <c r="B2607" s="22">
        <v>400007</v>
      </c>
      <c r="C2607" s="23" t="s">
        <v>131</v>
      </c>
      <c r="D2607" s="21">
        <v>350603</v>
      </c>
      <c r="E2607" s="6" t="s">
        <v>295</v>
      </c>
      <c r="F2607" s="21" t="s">
        <v>5</v>
      </c>
      <c r="G2607" s="21" t="s">
        <v>25</v>
      </c>
    </row>
    <row r="2608" spans="1:7">
      <c r="A2608" s="21" t="str">
        <f t="shared" si="48"/>
        <v>350603.400010</v>
      </c>
      <c r="B2608" s="22">
        <v>400010</v>
      </c>
      <c r="C2608" s="23" t="s">
        <v>132</v>
      </c>
      <c r="D2608" s="21">
        <v>350603</v>
      </c>
      <c r="E2608" s="6" t="s">
        <v>295</v>
      </c>
      <c r="F2608" s="21" t="s">
        <v>5</v>
      </c>
      <c r="G2608" s="21" t="s">
        <v>25</v>
      </c>
    </row>
    <row r="2609" spans="1:7">
      <c r="A2609" s="21" t="str">
        <f t="shared" si="48"/>
        <v>350603.400010</v>
      </c>
      <c r="B2609" s="22">
        <v>400010</v>
      </c>
      <c r="C2609" s="23" t="s">
        <v>132</v>
      </c>
      <c r="D2609" s="21">
        <v>350603</v>
      </c>
      <c r="E2609" s="6" t="s">
        <v>295</v>
      </c>
      <c r="F2609" s="21" t="s">
        <v>5</v>
      </c>
      <c r="G2609" s="21" t="s">
        <v>25</v>
      </c>
    </row>
    <row r="2610" spans="1:7">
      <c r="A2610" s="21" t="str">
        <f t="shared" si="48"/>
        <v>350603.400011</v>
      </c>
      <c r="B2610" s="22">
        <v>400011</v>
      </c>
      <c r="C2610" s="23" t="s">
        <v>133</v>
      </c>
      <c r="D2610" s="21">
        <v>350603</v>
      </c>
      <c r="E2610" s="6" t="s">
        <v>295</v>
      </c>
      <c r="F2610" s="7" t="s">
        <v>356</v>
      </c>
      <c r="G2610" s="21" t="s">
        <v>25</v>
      </c>
    </row>
    <row r="2611" spans="1:7">
      <c r="A2611" s="21" t="str">
        <f t="shared" si="48"/>
        <v>350603.400011</v>
      </c>
      <c r="B2611" s="22">
        <v>400011</v>
      </c>
      <c r="C2611" s="23" t="s">
        <v>133</v>
      </c>
      <c r="D2611" s="21">
        <v>350603</v>
      </c>
      <c r="E2611" s="6" t="s">
        <v>295</v>
      </c>
      <c r="F2611" s="7" t="s">
        <v>356</v>
      </c>
      <c r="G2611" s="21" t="s">
        <v>25</v>
      </c>
    </row>
    <row r="2612" spans="1:7">
      <c r="A2612" s="21" t="str">
        <f t="shared" si="48"/>
        <v>350603.400012</v>
      </c>
      <c r="B2612" s="22">
        <v>400012</v>
      </c>
      <c r="C2612" s="23" t="s">
        <v>134</v>
      </c>
      <c r="D2612" s="21">
        <v>350603</v>
      </c>
      <c r="E2612" s="6" t="s">
        <v>295</v>
      </c>
      <c r="F2612" s="21" t="s">
        <v>5</v>
      </c>
      <c r="G2612" s="21" t="s">
        <v>25</v>
      </c>
    </row>
    <row r="2613" spans="1:7">
      <c r="A2613" s="21" t="str">
        <f t="shared" si="48"/>
        <v>350603.400012</v>
      </c>
      <c r="B2613" s="22">
        <v>400012</v>
      </c>
      <c r="C2613" s="23" t="s">
        <v>134</v>
      </c>
      <c r="D2613" s="21">
        <v>350603</v>
      </c>
      <c r="E2613" s="6" t="s">
        <v>295</v>
      </c>
      <c r="F2613" s="21" t="s">
        <v>5</v>
      </c>
      <c r="G2613" s="21" t="s">
        <v>25</v>
      </c>
    </row>
    <row r="2614" spans="1:7">
      <c r="A2614" s="21" t="str">
        <f t="shared" si="48"/>
        <v>350603.400013</v>
      </c>
      <c r="B2614" s="22">
        <v>400013</v>
      </c>
      <c r="C2614" s="23" t="s">
        <v>135</v>
      </c>
      <c r="D2614" s="21">
        <v>350603</v>
      </c>
      <c r="E2614" s="6" t="s">
        <v>295</v>
      </c>
      <c r="F2614" s="21" t="s">
        <v>5</v>
      </c>
      <c r="G2614" s="21" t="s">
        <v>25</v>
      </c>
    </row>
    <row r="2615" spans="1:7">
      <c r="A2615" s="21" t="str">
        <f t="shared" si="48"/>
        <v>350603.400013</v>
      </c>
      <c r="B2615" s="22">
        <v>400013</v>
      </c>
      <c r="C2615" s="23" t="s">
        <v>135</v>
      </c>
      <c r="D2615" s="21">
        <v>350603</v>
      </c>
      <c r="E2615" s="6" t="s">
        <v>295</v>
      </c>
      <c r="F2615" s="21" t="s">
        <v>5</v>
      </c>
      <c r="G2615" s="21" t="s">
        <v>25</v>
      </c>
    </row>
    <row r="2616" spans="1:7">
      <c r="A2616" s="21" t="str">
        <f t="shared" si="48"/>
        <v>350603.400014</v>
      </c>
      <c r="B2616" s="22">
        <v>400014</v>
      </c>
      <c r="C2616" s="23" t="s">
        <v>84</v>
      </c>
      <c r="D2616" s="21">
        <v>350603</v>
      </c>
      <c r="E2616" s="6" t="s">
        <v>295</v>
      </c>
      <c r="F2616" s="21" t="s">
        <v>5</v>
      </c>
      <c r="G2616" s="21" t="s">
        <v>25</v>
      </c>
    </row>
    <row r="2617" spans="1:7">
      <c r="A2617" s="21" t="str">
        <f t="shared" si="48"/>
        <v>350603.400014</v>
      </c>
      <c r="B2617" s="22">
        <v>400014</v>
      </c>
      <c r="C2617" s="23" t="s">
        <v>84</v>
      </c>
      <c r="D2617" s="21">
        <v>350603</v>
      </c>
      <c r="E2617" s="6" t="s">
        <v>295</v>
      </c>
      <c r="F2617" s="21" t="s">
        <v>5</v>
      </c>
      <c r="G2617" s="21" t="s">
        <v>25</v>
      </c>
    </row>
    <row r="2618" spans="1:7">
      <c r="A2618" s="21" t="str">
        <f t="shared" si="48"/>
        <v>350603.400015</v>
      </c>
      <c r="B2618" s="22">
        <v>400015</v>
      </c>
      <c r="C2618" s="23" t="s">
        <v>85</v>
      </c>
      <c r="D2618" s="21">
        <v>350603</v>
      </c>
      <c r="E2618" s="6" t="s">
        <v>295</v>
      </c>
      <c r="F2618" s="21" t="s">
        <v>5</v>
      </c>
      <c r="G2618" s="21" t="s">
        <v>25</v>
      </c>
    </row>
    <row r="2619" spans="1:7">
      <c r="A2619" s="21" t="str">
        <f t="shared" si="48"/>
        <v>350603.400015</v>
      </c>
      <c r="B2619" s="22">
        <v>400015</v>
      </c>
      <c r="C2619" s="23" t="s">
        <v>85</v>
      </c>
      <c r="D2619" s="21">
        <v>350603</v>
      </c>
      <c r="E2619" s="6" t="s">
        <v>295</v>
      </c>
      <c r="F2619" s="21" t="s">
        <v>5</v>
      </c>
      <c r="G2619" s="21" t="s">
        <v>25</v>
      </c>
    </row>
    <row r="2620" spans="1:7">
      <c r="A2620" s="21" t="str">
        <f t="shared" si="48"/>
        <v>350603.400016</v>
      </c>
      <c r="B2620" s="22">
        <v>400016</v>
      </c>
      <c r="C2620" s="23" t="s">
        <v>86</v>
      </c>
      <c r="D2620" s="21">
        <v>350603</v>
      </c>
      <c r="E2620" s="6" t="s">
        <v>295</v>
      </c>
      <c r="F2620" s="21" t="s">
        <v>5</v>
      </c>
      <c r="G2620" s="21" t="s">
        <v>25</v>
      </c>
    </row>
    <row r="2621" spans="1:7">
      <c r="A2621" s="21" t="str">
        <f t="shared" si="48"/>
        <v>350603.400016</v>
      </c>
      <c r="B2621" s="22">
        <v>400016</v>
      </c>
      <c r="C2621" s="23" t="s">
        <v>86</v>
      </c>
      <c r="D2621" s="21">
        <v>350603</v>
      </c>
      <c r="E2621" s="6" t="s">
        <v>295</v>
      </c>
      <c r="F2621" s="21" t="s">
        <v>5</v>
      </c>
      <c r="G2621" s="21" t="s">
        <v>25</v>
      </c>
    </row>
    <row r="2622" spans="1:7">
      <c r="A2622" s="21" t="str">
        <f t="shared" si="48"/>
        <v>350603.400017</v>
      </c>
      <c r="B2622" s="22">
        <v>400017</v>
      </c>
      <c r="C2622" s="23" t="s">
        <v>87</v>
      </c>
      <c r="D2622" s="21">
        <v>350603</v>
      </c>
      <c r="E2622" s="6" t="s">
        <v>295</v>
      </c>
      <c r="F2622" s="21" t="s">
        <v>5</v>
      </c>
      <c r="G2622" s="21" t="s">
        <v>25</v>
      </c>
    </row>
    <row r="2623" spans="1:7">
      <c r="A2623" s="21" t="str">
        <f t="shared" si="48"/>
        <v>350603.400017</v>
      </c>
      <c r="B2623" s="22">
        <v>400017</v>
      </c>
      <c r="C2623" s="23" t="s">
        <v>87</v>
      </c>
      <c r="D2623" s="21">
        <v>350603</v>
      </c>
      <c r="E2623" s="6" t="s">
        <v>295</v>
      </c>
      <c r="F2623" s="21" t="s">
        <v>5</v>
      </c>
      <c r="G2623" s="21" t="s">
        <v>25</v>
      </c>
    </row>
    <row r="2624" spans="1:7">
      <c r="A2624" s="21" t="str">
        <f t="shared" si="48"/>
        <v>350603.400020</v>
      </c>
      <c r="B2624" s="22">
        <v>400020</v>
      </c>
      <c r="C2624" s="23" t="s">
        <v>88</v>
      </c>
      <c r="D2624" s="21">
        <v>350603</v>
      </c>
      <c r="E2624" s="6" t="s">
        <v>295</v>
      </c>
      <c r="F2624" s="21" t="s">
        <v>5</v>
      </c>
      <c r="G2624" s="21" t="s">
        <v>25</v>
      </c>
    </row>
    <row r="2625" spans="1:7">
      <c r="A2625" s="21" t="str">
        <f t="shared" si="48"/>
        <v>350603.400020</v>
      </c>
      <c r="B2625" s="22">
        <v>400020</v>
      </c>
      <c r="C2625" s="23" t="s">
        <v>88</v>
      </c>
      <c r="D2625" s="21">
        <v>350603</v>
      </c>
      <c r="E2625" s="6" t="s">
        <v>295</v>
      </c>
      <c r="F2625" s="21" t="s">
        <v>5</v>
      </c>
      <c r="G2625" s="21" t="s">
        <v>25</v>
      </c>
    </row>
    <row r="2626" spans="1:7">
      <c r="A2626" s="21" t="str">
        <f t="shared" si="48"/>
        <v>350603.400021</v>
      </c>
      <c r="B2626" s="22">
        <v>400021</v>
      </c>
      <c r="C2626" s="23" t="s">
        <v>89</v>
      </c>
      <c r="D2626" s="21">
        <v>350603</v>
      </c>
      <c r="E2626" s="6" t="s">
        <v>295</v>
      </c>
      <c r="F2626" s="21" t="s">
        <v>5</v>
      </c>
      <c r="G2626" s="21" t="s">
        <v>25</v>
      </c>
    </row>
    <row r="2627" spans="1:7">
      <c r="A2627" s="21" t="str">
        <f t="shared" si="48"/>
        <v>350603.400021</v>
      </c>
      <c r="B2627" s="22">
        <v>400021</v>
      </c>
      <c r="C2627" s="23" t="s">
        <v>89</v>
      </c>
      <c r="D2627" s="21">
        <v>350603</v>
      </c>
      <c r="E2627" s="6" t="s">
        <v>295</v>
      </c>
      <c r="F2627" s="21" t="s">
        <v>5</v>
      </c>
      <c r="G2627" s="21" t="s">
        <v>25</v>
      </c>
    </row>
    <row r="2628" spans="1:7">
      <c r="A2628" s="21" t="str">
        <f t="shared" si="48"/>
        <v>350603.400022</v>
      </c>
      <c r="B2628" s="22">
        <v>400022</v>
      </c>
      <c r="C2628" s="23" t="s">
        <v>143</v>
      </c>
      <c r="D2628" s="21">
        <v>350603</v>
      </c>
      <c r="E2628" s="6" t="s">
        <v>295</v>
      </c>
      <c r="F2628" s="21" t="s">
        <v>5</v>
      </c>
      <c r="G2628" s="21" t="s">
        <v>25</v>
      </c>
    </row>
    <row r="2629" spans="1:7">
      <c r="A2629" s="21" t="str">
        <f t="shared" si="48"/>
        <v>350603.400022</v>
      </c>
      <c r="B2629" s="22">
        <v>400022</v>
      </c>
      <c r="C2629" s="23" t="s">
        <v>143</v>
      </c>
      <c r="D2629" s="21">
        <v>350603</v>
      </c>
      <c r="E2629" s="6" t="s">
        <v>295</v>
      </c>
      <c r="F2629" s="21" t="s">
        <v>5</v>
      </c>
      <c r="G2629" s="21" t="s">
        <v>25</v>
      </c>
    </row>
    <row r="2630" spans="1:7">
      <c r="A2630" s="21" t="str">
        <f t="shared" si="48"/>
        <v>350603.400024</v>
      </c>
      <c r="B2630" s="22">
        <v>400024</v>
      </c>
      <c r="C2630" s="23" t="s">
        <v>144</v>
      </c>
      <c r="D2630" s="21">
        <v>350603</v>
      </c>
      <c r="E2630" s="6" t="s">
        <v>295</v>
      </c>
      <c r="F2630" s="21" t="s">
        <v>5</v>
      </c>
      <c r="G2630" s="21" t="s">
        <v>25</v>
      </c>
    </row>
    <row r="2631" spans="1:7">
      <c r="A2631" s="21" t="str">
        <f t="shared" si="48"/>
        <v>350603.400024</v>
      </c>
      <c r="B2631" s="22">
        <v>400024</v>
      </c>
      <c r="C2631" s="23" t="s">
        <v>144</v>
      </c>
      <c r="D2631" s="21">
        <v>350603</v>
      </c>
      <c r="E2631" s="6" t="s">
        <v>295</v>
      </c>
      <c r="F2631" s="21" t="s">
        <v>5</v>
      </c>
      <c r="G2631" s="21" t="s">
        <v>25</v>
      </c>
    </row>
    <row r="2632" spans="1:7">
      <c r="A2632" s="21" t="str">
        <f t="shared" si="48"/>
        <v>350603.400025</v>
      </c>
      <c r="B2632" s="22">
        <v>400025</v>
      </c>
      <c r="C2632" s="23" t="s">
        <v>147</v>
      </c>
      <c r="D2632" s="21">
        <v>350603</v>
      </c>
      <c r="E2632" s="6" t="s">
        <v>295</v>
      </c>
      <c r="F2632" s="21" t="s">
        <v>5</v>
      </c>
      <c r="G2632" s="21" t="s">
        <v>25</v>
      </c>
    </row>
    <row r="2633" spans="1:7">
      <c r="A2633" s="21" t="str">
        <f t="shared" si="48"/>
        <v>350603.400025</v>
      </c>
      <c r="B2633" s="22">
        <v>400025</v>
      </c>
      <c r="C2633" s="23" t="s">
        <v>147</v>
      </c>
      <c r="D2633" s="21">
        <v>350603</v>
      </c>
      <c r="E2633" s="6" t="s">
        <v>295</v>
      </c>
      <c r="F2633" s="21" t="s">
        <v>5</v>
      </c>
      <c r="G2633" s="21" t="s">
        <v>25</v>
      </c>
    </row>
    <row r="2634" spans="1:7">
      <c r="A2634" s="21" t="str">
        <f t="shared" ref="A2634:A2697" si="49">CONCATENATE(D2634,".",B2634)</f>
        <v>350603.400026</v>
      </c>
      <c r="B2634" s="22">
        <v>400026</v>
      </c>
      <c r="C2634" s="23" t="s">
        <v>148</v>
      </c>
      <c r="D2634" s="21">
        <v>350603</v>
      </c>
      <c r="E2634" s="6" t="s">
        <v>295</v>
      </c>
      <c r="F2634" s="21" t="s">
        <v>5</v>
      </c>
      <c r="G2634" s="21" t="s">
        <v>25</v>
      </c>
    </row>
    <row r="2635" spans="1:7">
      <c r="A2635" s="21" t="str">
        <f t="shared" si="49"/>
        <v>350603.400026</v>
      </c>
      <c r="B2635" s="22">
        <v>400026</v>
      </c>
      <c r="C2635" s="23" t="s">
        <v>148</v>
      </c>
      <c r="D2635" s="21">
        <v>350603</v>
      </c>
      <c r="E2635" s="6" t="s">
        <v>295</v>
      </c>
      <c r="F2635" s="21" t="s">
        <v>5</v>
      </c>
      <c r="G2635" s="21" t="s">
        <v>25</v>
      </c>
    </row>
    <row r="2636" spans="1:7">
      <c r="A2636" s="21" t="str">
        <f t="shared" si="49"/>
        <v>350603.400027</v>
      </c>
      <c r="B2636" s="22">
        <v>400027</v>
      </c>
      <c r="C2636" s="23" t="s">
        <v>149</v>
      </c>
      <c r="D2636" s="21">
        <v>350603</v>
      </c>
      <c r="E2636" s="6" t="s">
        <v>295</v>
      </c>
      <c r="F2636" s="21" t="s">
        <v>5</v>
      </c>
      <c r="G2636" s="21" t="s">
        <v>25</v>
      </c>
    </row>
    <row r="2637" spans="1:7">
      <c r="A2637" s="21" t="str">
        <f t="shared" si="49"/>
        <v>350603.400027</v>
      </c>
      <c r="B2637" s="22">
        <v>400027</v>
      </c>
      <c r="C2637" s="23" t="s">
        <v>149</v>
      </c>
      <c r="D2637" s="21">
        <v>350603</v>
      </c>
      <c r="E2637" s="6" t="s">
        <v>295</v>
      </c>
      <c r="F2637" s="21" t="s">
        <v>5</v>
      </c>
      <c r="G2637" s="21" t="s">
        <v>25</v>
      </c>
    </row>
    <row r="2638" spans="1:7">
      <c r="A2638" s="21" t="str">
        <f t="shared" si="49"/>
        <v>350603.400028</v>
      </c>
      <c r="B2638" s="22">
        <v>400028</v>
      </c>
      <c r="C2638" s="23" t="s">
        <v>150</v>
      </c>
      <c r="D2638" s="21">
        <v>350603</v>
      </c>
      <c r="E2638" s="6" t="s">
        <v>295</v>
      </c>
      <c r="F2638" s="21" t="s">
        <v>5</v>
      </c>
      <c r="G2638" s="21" t="s">
        <v>25</v>
      </c>
    </row>
    <row r="2639" spans="1:7">
      <c r="A2639" s="21" t="str">
        <f t="shared" si="49"/>
        <v>350603.400028</v>
      </c>
      <c r="B2639" s="22">
        <v>400028</v>
      </c>
      <c r="C2639" s="23" t="s">
        <v>150</v>
      </c>
      <c r="D2639" s="21">
        <v>350603</v>
      </c>
      <c r="E2639" s="6" t="s">
        <v>295</v>
      </c>
      <c r="F2639" s="21" t="s">
        <v>5</v>
      </c>
      <c r="G2639" s="21" t="s">
        <v>25</v>
      </c>
    </row>
    <row r="2640" spans="1:7">
      <c r="A2640" s="21" t="str">
        <f t="shared" si="49"/>
        <v>350603.400029</v>
      </c>
      <c r="B2640" s="22">
        <v>400029</v>
      </c>
      <c r="C2640" s="23" t="s">
        <v>151</v>
      </c>
      <c r="D2640" s="21">
        <v>350603</v>
      </c>
      <c r="E2640" s="6" t="s">
        <v>295</v>
      </c>
      <c r="F2640" s="21" t="s">
        <v>5</v>
      </c>
      <c r="G2640" s="21" t="s">
        <v>25</v>
      </c>
    </row>
    <row r="2641" spans="1:7">
      <c r="A2641" s="21" t="str">
        <f t="shared" si="49"/>
        <v>350603.400029</v>
      </c>
      <c r="B2641" s="22">
        <v>400029</v>
      </c>
      <c r="C2641" s="23" t="s">
        <v>151</v>
      </c>
      <c r="D2641" s="21">
        <v>350603</v>
      </c>
      <c r="E2641" s="6" t="s">
        <v>295</v>
      </c>
      <c r="F2641" s="21" t="s">
        <v>5</v>
      </c>
      <c r="G2641" s="21" t="s">
        <v>25</v>
      </c>
    </row>
    <row r="2642" spans="1:7">
      <c r="A2642" s="21" t="str">
        <f t="shared" si="49"/>
        <v>350603.400030</v>
      </c>
      <c r="B2642" s="22">
        <v>400030</v>
      </c>
      <c r="C2642" s="23" t="s">
        <v>152</v>
      </c>
      <c r="D2642" s="21">
        <v>350603</v>
      </c>
      <c r="E2642" s="6" t="s">
        <v>295</v>
      </c>
      <c r="F2642" s="21" t="s">
        <v>5</v>
      </c>
      <c r="G2642" s="21" t="s">
        <v>25</v>
      </c>
    </row>
    <row r="2643" spans="1:7">
      <c r="A2643" s="21" t="str">
        <f t="shared" si="49"/>
        <v>350603.400030</v>
      </c>
      <c r="B2643" s="22">
        <v>400030</v>
      </c>
      <c r="C2643" s="23" t="s">
        <v>152</v>
      </c>
      <c r="D2643" s="21">
        <v>350603</v>
      </c>
      <c r="E2643" s="6" t="s">
        <v>295</v>
      </c>
      <c r="F2643" s="21" t="s">
        <v>5</v>
      </c>
      <c r="G2643" s="21" t="s">
        <v>25</v>
      </c>
    </row>
    <row r="2644" spans="1:7">
      <c r="A2644" s="21" t="str">
        <f t="shared" si="49"/>
        <v>350603.400175</v>
      </c>
      <c r="B2644" s="22">
        <v>400175</v>
      </c>
      <c r="C2644" s="23" t="s">
        <v>141</v>
      </c>
      <c r="D2644" s="21">
        <v>350603</v>
      </c>
      <c r="E2644" s="6" t="s">
        <v>295</v>
      </c>
      <c r="F2644" s="21" t="s">
        <v>5</v>
      </c>
      <c r="G2644" s="21" t="s">
        <v>25</v>
      </c>
    </row>
    <row r="2645" spans="1:7">
      <c r="A2645" s="21" t="str">
        <f t="shared" si="49"/>
        <v>350603.400175</v>
      </c>
      <c r="B2645" s="22">
        <v>400175</v>
      </c>
      <c r="C2645" s="23" t="s">
        <v>141</v>
      </c>
      <c r="D2645" s="21">
        <v>350603</v>
      </c>
      <c r="E2645" s="6" t="s">
        <v>295</v>
      </c>
      <c r="F2645" s="21" t="s">
        <v>5</v>
      </c>
      <c r="G2645" s="21" t="s">
        <v>25</v>
      </c>
    </row>
    <row r="2646" spans="1:7">
      <c r="A2646" s="21" t="str">
        <f t="shared" si="49"/>
        <v>350603.400176</v>
      </c>
      <c r="B2646" s="22">
        <v>400176</v>
      </c>
      <c r="C2646" s="23" t="s">
        <v>142</v>
      </c>
      <c r="D2646" s="21">
        <v>350603</v>
      </c>
      <c r="E2646" s="6" t="s">
        <v>295</v>
      </c>
      <c r="F2646" s="21" t="s">
        <v>5</v>
      </c>
      <c r="G2646" s="21" t="s">
        <v>25</v>
      </c>
    </row>
    <row r="2647" spans="1:7">
      <c r="A2647" s="21" t="str">
        <f t="shared" si="49"/>
        <v>350603.400176</v>
      </c>
      <c r="B2647" s="22">
        <v>400176</v>
      </c>
      <c r="C2647" s="23" t="s">
        <v>142</v>
      </c>
      <c r="D2647" s="21">
        <v>350603</v>
      </c>
      <c r="E2647" s="6" t="s">
        <v>295</v>
      </c>
      <c r="F2647" s="21" t="s">
        <v>5</v>
      </c>
      <c r="G2647" s="21" t="s">
        <v>25</v>
      </c>
    </row>
    <row r="2648" spans="1:7">
      <c r="A2648" s="21" t="str">
        <f t="shared" si="49"/>
        <v>350603.400177</v>
      </c>
      <c r="B2648" s="22">
        <v>400177</v>
      </c>
      <c r="C2648" s="23" t="s">
        <v>145</v>
      </c>
      <c r="D2648" s="21">
        <v>350603</v>
      </c>
      <c r="E2648" s="6" t="s">
        <v>295</v>
      </c>
      <c r="F2648" s="21" t="s">
        <v>5</v>
      </c>
      <c r="G2648" s="21" t="s">
        <v>25</v>
      </c>
    </row>
    <row r="2649" spans="1:7">
      <c r="A2649" s="21" t="str">
        <f t="shared" si="49"/>
        <v>350603.400177</v>
      </c>
      <c r="B2649" s="22">
        <v>400177</v>
      </c>
      <c r="C2649" s="23" t="s">
        <v>145</v>
      </c>
      <c r="D2649" s="21">
        <v>350603</v>
      </c>
      <c r="E2649" s="6" t="s">
        <v>295</v>
      </c>
      <c r="F2649" s="21" t="s">
        <v>5</v>
      </c>
      <c r="G2649" s="21" t="s">
        <v>25</v>
      </c>
    </row>
    <row r="2650" spans="1:7">
      <c r="A2650" s="21" t="str">
        <f t="shared" si="49"/>
        <v>350603.400178</v>
      </c>
      <c r="B2650" s="22">
        <v>400178</v>
      </c>
      <c r="C2650" s="23" t="s">
        <v>153</v>
      </c>
      <c r="D2650" s="21">
        <v>350603</v>
      </c>
      <c r="E2650" s="6" t="s">
        <v>295</v>
      </c>
      <c r="F2650" s="21" t="s">
        <v>5</v>
      </c>
      <c r="G2650" s="21" t="s">
        <v>25</v>
      </c>
    </row>
    <row r="2651" spans="1:7">
      <c r="A2651" s="21" t="str">
        <f t="shared" si="49"/>
        <v>350603.400178</v>
      </c>
      <c r="B2651" s="22">
        <v>400178</v>
      </c>
      <c r="C2651" s="23" t="s">
        <v>153</v>
      </c>
      <c r="D2651" s="21">
        <v>350603</v>
      </c>
      <c r="E2651" s="6" t="s">
        <v>295</v>
      </c>
      <c r="F2651" s="21" t="s">
        <v>5</v>
      </c>
      <c r="G2651" s="21" t="s">
        <v>25</v>
      </c>
    </row>
    <row r="2652" spans="1:7">
      <c r="A2652" s="21" t="str">
        <f t="shared" si="49"/>
        <v>350603.400179</v>
      </c>
      <c r="B2652" s="22">
        <v>400179</v>
      </c>
      <c r="C2652" s="23" t="s">
        <v>155</v>
      </c>
      <c r="D2652" s="21">
        <v>350603</v>
      </c>
      <c r="E2652" s="6" t="s">
        <v>295</v>
      </c>
      <c r="F2652" s="21" t="s">
        <v>5</v>
      </c>
      <c r="G2652" s="21" t="s">
        <v>25</v>
      </c>
    </row>
    <row r="2653" spans="1:7">
      <c r="A2653" s="21" t="str">
        <f t="shared" si="49"/>
        <v>350603.400179</v>
      </c>
      <c r="B2653" s="22">
        <v>400179</v>
      </c>
      <c r="C2653" s="23" t="s">
        <v>155</v>
      </c>
      <c r="D2653" s="21">
        <v>350603</v>
      </c>
      <c r="E2653" s="6" t="s">
        <v>295</v>
      </c>
      <c r="F2653" s="21" t="s">
        <v>5</v>
      </c>
      <c r="G2653" s="21" t="s">
        <v>25</v>
      </c>
    </row>
    <row r="2654" spans="1:7">
      <c r="A2654" s="24" t="str">
        <f t="shared" si="49"/>
        <v>350603.400180</v>
      </c>
      <c r="B2654" s="24">
        <v>400180</v>
      </c>
      <c r="C2654" s="25" t="s">
        <v>154</v>
      </c>
      <c r="D2654" s="26">
        <v>350603</v>
      </c>
      <c r="E2654" s="6" t="s">
        <v>295</v>
      </c>
      <c r="F2654" s="26" t="s">
        <v>5</v>
      </c>
      <c r="G2654" s="26" t="s">
        <v>25</v>
      </c>
    </row>
    <row r="2655" spans="1:7">
      <c r="A2655" s="24" t="str">
        <f t="shared" si="49"/>
        <v>350603.400180</v>
      </c>
      <c r="B2655" s="24">
        <v>400180</v>
      </c>
      <c r="C2655" s="25" t="s">
        <v>154</v>
      </c>
      <c r="D2655" s="26">
        <v>350603</v>
      </c>
      <c r="E2655" s="6" t="s">
        <v>295</v>
      </c>
      <c r="F2655" s="26" t="s">
        <v>5</v>
      </c>
      <c r="G2655" s="26" t="s">
        <v>25</v>
      </c>
    </row>
    <row r="2656" spans="1:7">
      <c r="A2656" s="21" t="str">
        <f t="shared" si="49"/>
        <v>350603.400202</v>
      </c>
      <c r="B2656" s="22">
        <v>400202</v>
      </c>
      <c r="C2656" s="23" t="s">
        <v>136</v>
      </c>
      <c r="D2656" s="21">
        <v>350603</v>
      </c>
      <c r="E2656" s="6" t="s">
        <v>295</v>
      </c>
      <c r="F2656" s="21" t="s">
        <v>5</v>
      </c>
      <c r="G2656" s="21" t="s">
        <v>25</v>
      </c>
    </row>
    <row r="2657" spans="1:7">
      <c r="A2657" s="21" t="str">
        <f t="shared" si="49"/>
        <v>350603.400202</v>
      </c>
      <c r="B2657" s="22">
        <v>400202</v>
      </c>
      <c r="C2657" s="23" t="s">
        <v>136</v>
      </c>
      <c r="D2657" s="21">
        <v>350603</v>
      </c>
      <c r="E2657" s="6" t="s">
        <v>295</v>
      </c>
      <c r="F2657" s="21" t="s">
        <v>5</v>
      </c>
      <c r="G2657" s="21" t="s">
        <v>25</v>
      </c>
    </row>
    <row r="2658" spans="1:7">
      <c r="A2658" s="21" t="str">
        <f t="shared" si="49"/>
        <v>350603.400203</v>
      </c>
      <c r="B2658" s="22">
        <v>400203</v>
      </c>
      <c r="C2658" s="23" t="s">
        <v>137</v>
      </c>
      <c r="D2658" s="21">
        <v>350603</v>
      </c>
      <c r="E2658" s="6" t="s">
        <v>295</v>
      </c>
      <c r="F2658" s="21" t="s">
        <v>5</v>
      </c>
      <c r="G2658" s="21" t="s">
        <v>25</v>
      </c>
    </row>
    <row r="2659" spans="1:7">
      <c r="A2659" s="21" t="str">
        <f t="shared" si="49"/>
        <v>350603.400203</v>
      </c>
      <c r="B2659" s="22">
        <v>400203</v>
      </c>
      <c r="C2659" s="23" t="s">
        <v>137</v>
      </c>
      <c r="D2659" s="21">
        <v>350603</v>
      </c>
      <c r="E2659" s="6" t="s">
        <v>295</v>
      </c>
      <c r="F2659" s="21" t="s">
        <v>5</v>
      </c>
      <c r="G2659" s="21" t="s">
        <v>25</v>
      </c>
    </row>
    <row r="2660" spans="1:7">
      <c r="A2660" s="21" t="str">
        <f t="shared" si="49"/>
        <v>350603.400214</v>
      </c>
      <c r="B2660" s="22">
        <v>400214</v>
      </c>
      <c r="C2660" s="23" t="s">
        <v>146</v>
      </c>
      <c r="D2660" s="21">
        <v>350603</v>
      </c>
      <c r="E2660" s="6" t="s">
        <v>295</v>
      </c>
      <c r="F2660" s="21" t="s">
        <v>5</v>
      </c>
      <c r="G2660" s="21" t="s">
        <v>25</v>
      </c>
    </row>
    <row r="2661" spans="1:7">
      <c r="A2661" s="21" t="str">
        <f t="shared" si="49"/>
        <v>350603.400214</v>
      </c>
      <c r="B2661" s="22">
        <v>400214</v>
      </c>
      <c r="C2661" s="23" t="s">
        <v>146</v>
      </c>
      <c r="D2661" s="21">
        <v>350603</v>
      </c>
      <c r="E2661" s="6" t="s">
        <v>295</v>
      </c>
      <c r="F2661" s="21" t="s">
        <v>5</v>
      </c>
      <c r="G2661" s="21" t="s">
        <v>25</v>
      </c>
    </row>
    <row r="2662" spans="1:7">
      <c r="A2662" s="21" t="str">
        <f t="shared" si="49"/>
        <v>350603.400219</v>
      </c>
      <c r="B2662" s="22">
        <v>400219</v>
      </c>
      <c r="C2662" s="23" t="s">
        <v>138</v>
      </c>
      <c r="D2662" s="21">
        <v>350603</v>
      </c>
      <c r="E2662" s="6" t="s">
        <v>295</v>
      </c>
      <c r="F2662" s="21" t="s">
        <v>5</v>
      </c>
      <c r="G2662" s="21" t="s">
        <v>25</v>
      </c>
    </row>
    <row r="2663" spans="1:7">
      <c r="A2663" s="21" t="str">
        <f t="shared" si="49"/>
        <v>350603.400219</v>
      </c>
      <c r="B2663" s="22">
        <v>400219</v>
      </c>
      <c r="C2663" s="23" t="s">
        <v>138</v>
      </c>
      <c r="D2663" s="21">
        <v>350603</v>
      </c>
      <c r="E2663" s="6" t="s">
        <v>295</v>
      </c>
      <c r="F2663" s="21" t="s">
        <v>5</v>
      </c>
      <c r="G2663" s="21" t="s">
        <v>25</v>
      </c>
    </row>
    <row r="2664" spans="1:7">
      <c r="A2664" s="21" t="str">
        <f t="shared" si="49"/>
        <v>350603.400220</v>
      </c>
      <c r="B2664" s="22">
        <v>400220</v>
      </c>
      <c r="C2664" s="23" t="s">
        <v>139</v>
      </c>
      <c r="D2664" s="21">
        <v>350603</v>
      </c>
      <c r="E2664" s="6" t="s">
        <v>295</v>
      </c>
      <c r="F2664" s="21" t="s">
        <v>5</v>
      </c>
      <c r="G2664" s="21" t="s">
        <v>25</v>
      </c>
    </row>
    <row r="2665" spans="1:7">
      <c r="A2665" s="21" t="str">
        <f t="shared" si="49"/>
        <v>350603.400220</v>
      </c>
      <c r="B2665" s="22">
        <v>400220</v>
      </c>
      <c r="C2665" s="23" t="s">
        <v>139</v>
      </c>
      <c r="D2665" s="21">
        <v>350603</v>
      </c>
      <c r="E2665" s="6" t="s">
        <v>295</v>
      </c>
      <c r="F2665" s="21" t="s">
        <v>5</v>
      </c>
      <c r="G2665" s="21" t="s">
        <v>25</v>
      </c>
    </row>
    <row r="2666" spans="1:7">
      <c r="A2666" s="21" t="str">
        <f t="shared" si="49"/>
        <v>350603.400221</v>
      </c>
      <c r="B2666" s="22">
        <v>400221</v>
      </c>
      <c r="C2666" s="23" t="s">
        <v>140</v>
      </c>
      <c r="D2666" s="21">
        <v>350603</v>
      </c>
      <c r="E2666" s="6" t="s">
        <v>295</v>
      </c>
      <c r="F2666" s="21" t="s">
        <v>5</v>
      </c>
      <c r="G2666" s="21" t="s">
        <v>25</v>
      </c>
    </row>
    <row r="2667" spans="1:7">
      <c r="A2667" s="21" t="str">
        <f t="shared" si="49"/>
        <v>350603.400221</v>
      </c>
      <c r="B2667" s="22">
        <v>400221</v>
      </c>
      <c r="C2667" s="23" t="s">
        <v>140</v>
      </c>
      <c r="D2667" s="21">
        <v>350603</v>
      </c>
      <c r="E2667" s="6" t="s">
        <v>295</v>
      </c>
      <c r="F2667" s="21" t="s">
        <v>5</v>
      </c>
      <c r="G2667" s="21" t="s">
        <v>25</v>
      </c>
    </row>
    <row r="2668" spans="1:7">
      <c r="A2668" s="18" t="str">
        <f t="shared" si="49"/>
        <v>350604.400003</v>
      </c>
      <c r="B2668" s="18">
        <v>400003</v>
      </c>
      <c r="C2668" s="19" t="s">
        <v>83</v>
      </c>
      <c r="D2668" s="20">
        <v>350604</v>
      </c>
      <c r="E2668" s="6" t="s">
        <v>296</v>
      </c>
      <c r="F2668" s="20" t="s">
        <v>5</v>
      </c>
      <c r="G2668" s="20" t="s">
        <v>25</v>
      </c>
    </row>
    <row r="2669" spans="1:7">
      <c r="A2669" s="21" t="str">
        <f t="shared" si="49"/>
        <v>350604.400004</v>
      </c>
      <c r="B2669" s="22">
        <v>400004</v>
      </c>
      <c r="C2669" s="23" t="s">
        <v>128</v>
      </c>
      <c r="D2669" s="21">
        <v>350604</v>
      </c>
      <c r="E2669" s="6" t="s">
        <v>296</v>
      </c>
      <c r="F2669" s="21" t="s">
        <v>5</v>
      </c>
      <c r="G2669" s="21" t="s">
        <v>25</v>
      </c>
    </row>
    <row r="2670" spans="1:7">
      <c r="A2670" s="21" t="str">
        <f t="shared" si="49"/>
        <v>350604.400005</v>
      </c>
      <c r="B2670" s="22">
        <v>400005</v>
      </c>
      <c r="C2670" s="23" t="s">
        <v>129</v>
      </c>
      <c r="D2670" s="21">
        <v>350604</v>
      </c>
      <c r="E2670" s="6" t="s">
        <v>296</v>
      </c>
      <c r="F2670" s="21" t="s">
        <v>5</v>
      </c>
      <c r="G2670" s="21" t="s">
        <v>25</v>
      </c>
    </row>
    <row r="2671" spans="1:7">
      <c r="A2671" s="21" t="str">
        <f t="shared" si="49"/>
        <v>350604.400006</v>
      </c>
      <c r="B2671" s="22">
        <v>400006</v>
      </c>
      <c r="C2671" s="23" t="s">
        <v>130</v>
      </c>
      <c r="D2671" s="21">
        <v>350604</v>
      </c>
      <c r="E2671" s="6" t="s">
        <v>296</v>
      </c>
      <c r="F2671" s="21" t="s">
        <v>5</v>
      </c>
      <c r="G2671" s="21" t="s">
        <v>25</v>
      </c>
    </row>
    <row r="2672" spans="1:7">
      <c r="A2672" s="21" t="str">
        <f t="shared" si="49"/>
        <v>350604.400007</v>
      </c>
      <c r="B2672" s="22">
        <v>400007</v>
      </c>
      <c r="C2672" s="23" t="s">
        <v>131</v>
      </c>
      <c r="D2672" s="21">
        <v>350604</v>
      </c>
      <c r="E2672" s="6" t="s">
        <v>296</v>
      </c>
      <c r="F2672" s="21" t="s">
        <v>5</v>
      </c>
      <c r="G2672" s="21" t="s">
        <v>25</v>
      </c>
    </row>
    <row r="2673" spans="1:7">
      <c r="A2673" s="21" t="str">
        <f t="shared" si="49"/>
        <v>350604.400010</v>
      </c>
      <c r="B2673" s="22">
        <v>400010</v>
      </c>
      <c r="C2673" s="23" t="s">
        <v>132</v>
      </c>
      <c r="D2673" s="21">
        <v>350604</v>
      </c>
      <c r="E2673" s="6" t="s">
        <v>296</v>
      </c>
      <c r="F2673" s="21" t="s">
        <v>5</v>
      </c>
      <c r="G2673" s="21" t="s">
        <v>25</v>
      </c>
    </row>
    <row r="2674" spans="1:7">
      <c r="A2674" s="21" t="str">
        <f t="shared" si="49"/>
        <v>350604.400011</v>
      </c>
      <c r="B2674" s="22">
        <v>400011</v>
      </c>
      <c r="C2674" s="23" t="s">
        <v>133</v>
      </c>
      <c r="D2674" s="21">
        <v>350604</v>
      </c>
      <c r="E2674" s="6" t="s">
        <v>296</v>
      </c>
      <c r="F2674" s="7" t="s">
        <v>356</v>
      </c>
      <c r="G2674" s="21" t="s">
        <v>25</v>
      </c>
    </row>
    <row r="2675" spans="1:7">
      <c r="A2675" s="21" t="str">
        <f t="shared" si="49"/>
        <v>350604.400012</v>
      </c>
      <c r="B2675" s="22">
        <v>400012</v>
      </c>
      <c r="C2675" s="23" t="s">
        <v>134</v>
      </c>
      <c r="D2675" s="21">
        <v>350604</v>
      </c>
      <c r="E2675" s="6" t="s">
        <v>296</v>
      </c>
      <c r="F2675" s="21" t="s">
        <v>5</v>
      </c>
      <c r="G2675" s="21" t="s">
        <v>25</v>
      </c>
    </row>
    <row r="2676" spans="1:7">
      <c r="A2676" s="21" t="str">
        <f t="shared" si="49"/>
        <v>350604.400013</v>
      </c>
      <c r="B2676" s="22">
        <v>400013</v>
      </c>
      <c r="C2676" s="23" t="s">
        <v>135</v>
      </c>
      <c r="D2676" s="21">
        <v>350604</v>
      </c>
      <c r="E2676" s="6" t="s">
        <v>296</v>
      </c>
      <c r="F2676" s="21" t="s">
        <v>5</v>
      </c>
      <c r="G2676" s="21" t="s">
        <v>25</v>
      </c>
    </row>
    <row r="2677" spans="1:7">
      <c r="A2677" s="21" t="str">
        <f t="shared" si="49"/>
        <v>350604.400014</v>
      </c>
      <c r="B2677" s="22">
        <v>400014</v>
      </c>
      <c r="C2677" s="23" t="s">
        <v>84</v>
      </c>
      <c r="D2677" s="21">
        <v>350604</v>
      </c>
      <c r="E2677" s="6" t="s">
        <v>296</v>
      </c>
      <c r="F2677" s="21" t="s">
        <v>5</v>
      </c>
      <c r="G2677" s="21" t="s">
        <v>25</v>
      </c>
    </row>
    <row r="2678" spans="1:7">
      <c r="A2678" s="21" t="str">
        <f t="shared" si="49"/>
        <v>350604.400015</v>
      </c>
      <c r="B2678" s="22">
        <v>400015</v>
      </c>
      <c r="C2678" s="23" t="s">
        <v>85</v>
      </c>
      <c r="D2678" s="21">
        <v>350604</v>
      </c>
      <c r="E2678" s="6" t="s">
        <v>296</v>
      </c>
      <c r="F2678" s="21" t="s">
        <v>5</v>
      </c>
      <c r="G2678" s="21" t="s">
        <v>25</v>
      </c>
    </row>
    <row r="2679" spans="1:7">
      <c r="A2679" s="21" t="str">
        <f t="shared" si="49"/>
        <v>350604.400016</v>
      </c>
      <c r="B2679" s="22">
        <v>400016</v>
      </c>
      <c r="C2679" s="23" t="s">
        <v>86</v>
      </c>
      <c r="D2679" s="21">
        <v>350604</v>
      </c>
      <c r="E2679" s="6" t="s">
        <v>296</v>
      </c>
      <c r="F2679" s="21" t="s">
        <v>5</v>
      </c>
      <c r="G2679" s="21" t="s">
        <v>25</v>
      </c>
    </row>
    <row r="2680" spans="1:7">
      <c r="A2680" s="21" t="str">
        <f t="shared" si="49"/>
        <v>350604.400017</v>
      </c>
      <c r="B2680" s="22">
        <v>400017</v>
      </c>
      <c r="C2680" s="23" t="s">
        <v>87</v>
      </c>
      <c r="D2680" s="21">
        <v>350604</v>
      </c>
      <c r="E2680" s="6" t="s">
        <v>296</v>
      </c>
      <c r="F2680" s="21" t="s">
        <v>5</v>
      </c>
      <c r="G2680" s="21" t="s">
        <v>25</v>
      </c>
    </row>
    <row r="2681" spans="1:7">
      <c r="A2681" s="21" t="str">
        <f t="shared" si="49"/>
        <v>350604.400020</v>
      </c>
      <c r="B2681" s="22">
        <v>400020</v>
      </c>
      <c r="C2681" s="23" t="s">
        <v>88</v>
      </c>
      <c r="D2681" s="21">
        <v>350604</v>
      </c>
      <c r="E2681" s="6" t="s">
        <v>296</v>
      </c>
      <c r="F2681" s="21" t="s">
        <v>5</v>
      </c>
      <c r="G2681" s="21" t="s">
        <v>25</v>
      </c>
    </row>
    <row r="2682" spans="1:7">
      <c r="A2682" s="21" t="str">
        <f t="shared" si="49"/>
        <v>350604.400021</v>
      </c>
      <c r="B2682" s="22">
        <v>400021</v>
      </c>
      <c r="C2682" s="23" t="s">
        <v>89</v>
      </c>
      <c r="D2682" s="21">
        <v>350604</v>
      </c>
      <c r="E2682" s="6" t="s">
        <v>296</v>
      </c>
      <c r="F2682" s="21" t="s">
        <v>5</v>
      </c>
      <c r="G2682" s="21" t="s">
        <v>25</v>
      </c>
    </row>
    <row r="2683" spans="1:7">
      <c r="A2683" s="21" t="str">
        <f t="shared" si="49"/>
        <v>350604.400022</v>
      </c>
      <c r="B2683" s="22">
        <v>400022</v>
      </c>
      <c r="C2683" s="23" t="s">
        <v>143</v>
      </c>
      <c r="D2683" s="21">
        <v>350604</v>
      </c>
      <c r="E2683" s="6" t="s">
        <v>296</v>
      </c>
      <c r="F2683" s="21" t="s">
        <v>5</v>
      </c>
      <c r="G2683" s="21" t="s">
        <v>25</v>
      </c>
    </row>
    <row r="2684" spans="1:7">
      <c r="A2684" s="21" t="str">
        <f t="shared" si="49"/>
        <v>350604.400024</v>
      </c>
      <c r="B2684" s="22">
        <v>400024</v>
      </c>
      <c r="C2684" s="23" t="s">
        <v>144</v>
      </c>
      <c r="D2684" s="21">
        <v>350604</v>
      </c>
      <c r="E2684" s="6" t="s">
        <v>296</v>
      </c>
      <c r="F2684" s="21" t="s">
        <v>5</v>
      </c>
      <c r="G2684" s="21" t="s">
        <v>25</v>
      </c>
    </row>
    <row r="2685" spans="1:7">
      <c r="A2685" s="21" t="str">
        <f t="shared" si="49"/>
        <v>350604.400025</v>
      </c>
      <c r="B2685" s="22">
        <v>400025</v>
      </c>
      <c r="C2685" s="23" t="s">
        <v>147</v>
      </c>
      <c r="D2685" s="21">
        <v>350604</v>
      </c>
      <c r="E2685" s="6" t="s">
        <v>296</v>
      </c>
      <c r="F2685" s="21" t="s">
        <v>5</v>
      </c>
      <c r="G2685" s="21" t="s">
        <v>25</v>
      </c>
    </row>
    <row r="2686" spans="1:7">
      <c r="A2686" s="21" t="str">
        <f t="shared" si="49"/>
        <v>350604.400026</v>
      </c>
      <c r="B2686" s="22">
        <v>400026</v>
      </c>
      <c r="C2686" s="23" t="s">
        <v>148</v>
      </c>
      <c r="D2686" s="21">
        <v>350604</v>
      </c>
      <c r="E2686" s="6" t="s">
        <v>296</v>
      </c>
      <c r="F2686" s="21" t="s">
        <v>5</v>
      </c>
      <c r="G2686" s="21" t="s">
        <v>25</v>
      </c>
    </row>
    <row r="2687" spans="1:7">
      <c r="A2687" s="21" t="str">
        <f t="shared" si="49"/>
        <v>350604.400027</v>
      </c>
      <c r="B2687" s="22">
        <v>400027</v>
      </c>
      <c r="C2687" s="23" t="s">
        <v>149</v>
      </c>
      <c r="D2687" s="21">
        <v>350604</v>
      </c>
      <c r="E2687" s="6" t="s">
        <v>296</v>
      </c>
      <c r="F2687" s="21" t="s">
        <v>5</v>
      </c>
      <c r="G2687" s="21" t="s">
        <v>25</v>
      </c>
    </row>
    <row r="2688" spans="1:7">
      <c r="A2688" s="21" t="str">
        <f t="shared" si="49"/>
        <v>350604.400028</v>
      </c>
      <c r="B2688" s="22">
        <v>400028</v>
      </c>
      <c r="C2688" s="23" t="s">
        <v>150</v>
      </c>
      <c r="D2688" s="21">
        <v>350604</v>
      </c>
      <c r="E2688" s="6" t="s">
        <v>296</v>
      </c>
      <c r="F2688" s="21" t="s">
        <v>5</v>
      </c>
      <c r="G2688" s="21" t="s">
        <v>25</v>
      </c>
    </row>
    <row r="2689" spans="1:7">
      <c r="A2689" s="21" t="str">
        <f t="shared" si="49"/>
        <v>350604.400029</v>
      </c>
      <c r="B2689" s="22">
        <v>400029</v>
      </c>
      <c r="C2689" s="23" t="s">
        <v>151</v>
      </c>
      <c r="D2689" s="21">
        <v>350604</v>
      </c>
      <c r="E2689" s="6" t="s">
        <v>296</v>
      </c>
      <c r="F2689" s="21" t="s">
        <v>5</v>
      </c>
      <c r="G2689" s="21" t="s">
        <v>25</v>
      </c>
    </row>
    <row r="2690" spans="1:7">
      <c r="A2690" s="21" t="str">
        <f t="shared" si="49"/>
        <v>350604.400030</v>
      </c>
      <c r="B2690" s="22">
        <v>400030</v>
      </c>
      <c r="C2690" s="23" t="s">
        <v>152</v>
      </c>
      <c r="D2690" s="21">
        <v>350604</v>
      </c>
      <c r="E2690" s="6" t="s">
        <v>296</v>
      </c>
      <c r="F2690" s="21" t="s">
        <v>5</v>
      </c>
      <c r="G2690" s="21" t="s">
        <v>25</v>
      </c>
    </row>
    <row r="2691" spans="1:7">
      <c r="A2691" s="21" t="str">
        <f t="shared" si="49"/>
        <v>350604.400175</v>
      </c>
      <c r="B2691" s="22">
        <v>400175</v>
      </c>
      <c r="C2691" s="23" t="s">
        <v>141</v>
      </c>
      <c r="D2691" s="21">
        <v>350604</v>
      </c>
      <c r="E2691" s="6" t="s">
        <v>296</v>
      </c>
      <c r="F2691" s="21" t="s">
        <v>5</v>
      </c>
      <c r="G2691" s="21" t="s">
        <v>25</v>
      </c>
    </row>
    <row r="2692" spans="1:7">
      <c r="A2692" s="21" t="str">
        <f t="shared" si="49"/>
        <v>350604.400176</v>
      </c>
      <c r="B2692" s="22">
        <v>400176</v>
      </c>
      <c r="C2692" s="23" t="s">
        <v>142</v>
      </c>
      <c r="D2692" s="21">
        <v>350604</v>
      </c>
      <c r="E2692" s="6" t="s">
        <v>296</v>
      </c>
      <c r="F2692" s="21" t="s">
        <v>5</v>
      </c>
      <c r="G2692" s="21" t="s">
        <v>25</v>
      </c>
    </row>
    <row r="2693" spans="1:7">
      <c r="A2693" s="21" t="str">
        <f t="shared" si="49"/>
        <v>350604.400177</v>
      </c>
      <c r="B2693" s="22">
        <v>400177</v>
      </c>
      <c r="C2693" s="23" t="s">
        <v>145</v>
      </c>
      <c r="D2693" s="21">
        <v>350604</v>
      </c>
      <c r="E2693" s="6" t="s">
        <v>296</v>
      </c>
      <c r="F2693" s="21" t="s">
        <v>5</v>
      </c>
      <c r="G2693" s="21" t="s">
        <v>25</v>
      </c>
    </row>
    <row r="2694" spans="1:7">
      <c r="A2694" s="21" t="str">
        <f t="shared" si="49"/>
        <v>350604.400178</v>
      </c>
      <c r="B2694" s="22">
        <v>400178</v>
      </c>
      <c r="C2694" s="23" t="s">
        <v>153</v>
      </c>
      <c r="D2694" s="21">
        <v>350604</v>
      </c>
      <c r="E2694" s="6" t="s">
        <v>296</v>
      </c>
      <c r="F2694" s="21" t="s">
        <v>5</v>
      </c>
      <c r="G2694" s="21" t="s">
        <v>25</v>
      </c>
    </row>
    <row r="2695" spans="1:7">
      <c r="A2695" s="21" t="str">
        <f t="shared" si="49"/>
        <v>350604.400179</v>
      </c>
      <c r="B2695" s="22">
        <v>400179</v>
      </c>
      <c r="C2695" s="23" t="s">
        <v>155</v>
      </c>
      <c r="D2695" s="21">
        <v>350604</v>
      </c>
      <c r="E2695" s="6" t="s">
        <v>296</v>
      </c>
      <c r="F2695" s="21" t="s">
        <v>5</v>
      </c>
      <c r="G2695" s="21" t="s">
        <v>25</v>
      </c>
    </row>
    <row r="2696" spans="1:7">
      <c r="A2696" s="24" t="str">
        <f t="shared" si="49"/>
        <v>350604.400180</v>
      </c>
      <c r="B2696" s="24">
        <v>400180</v>
      </c>
      <c r="C2696" s="25" t="s">
        <v>154</v>
      </c>
      <c r="D2696" s="26">
        <v>350604</v>
      </c>
      <c r="E2696" s="6" t="s">
        <v>296</v>
      </c>
      <c r="F2696" s="26" t="s">
        <v>5</v>
      </c>
      <c r="G2696" s="26" t="s">
        <v>25</v>
      </c>
    </row>
    <row r="2697" spans="1:7">
      <c r="A2697" s="21" t="str">
        <f t="shared" si="49"/>
        <v>350604.400202</v>
      </c>
      <c r="B2697" s="22">
        <v>400202</v>
      </c>
      <c r="C2697" s="23" t="s">
        <v>136</v>
      </c>
      <c r="D2697" s="21">
        <v>350604</v>
      </c>
      <c r="E2697" s="6" t="s">
        <v>296</v>
      </c>
      <c r="F2697" s="21" t="s">
        <v>5</v>
      </c>
      <c r="G2697" s="21" t="s">
        <v>25</v>
      </c>
    </row>
    <row r="2698" spans="1:7">
      <c r="A2698" s="21" t="str">
        <f t="shared" ref="A2698:A2761" si="50">CONCATENATE(D2698,".",B2698)</f>
        <v>350604.400203</v>
      </c>
      <c r="B2698" s="22">
        <v>400203</v>
      </c>
      <c r="C2698" s="23" t="s">
        <v>137</v>
      </c>
      <c r="D2698" s="21">
        <v>350604</v>
      </c>
      <c r="E2698" s="6" t="s">
        <v>296</v>
      </c>
      <c r="F2698" s="21" t="s">
        <v>5</v>
      </c>
      <c r="G2698" s="21" t="s">
        <v>25</v>
      </c>
    </row>
    <row r="2699" spans="1:7">
      <c r="A2699" s="21" t="str">
        <f t="shared" si="50"/>
        <v>350604.400214</v>
      </c>
      <c r="B2699" s="22">
        <v>400214</v>
      </c>
      <c r="C2699" s="23" t="s">
        <v>146</v>
      </c>
      <c r="D2699" s="21">
        <v>350604</v>
      </c>
      <c r="E2699" s="6" t="s">
        <v>296</v>
      </c>
      <c r="F2699" s="21" t="s">
        <v>5</v>
      </c>
      <c r="G2699" s="21" t="s">
        <v>25</v>
      </c>
    </row>
    <row r="2700" spans="1:7">
      <c r="A2700" s="21" t="str">
        <f t="shared" si="50"/>
        <v>350604.400219</v>
      </c>
      <c r="B2700" s="22">
        <v>400219</v>
      </c>
      <c r="C2700" s="23" t="s">
        <v>138</v>
      </c>
      <c r="D2700" s="21">
        <v>350604</v>
      </c>
      <c r="E2700" s="6" t="s">
        <v>296</v>
      </c>
      <c r="F2700" s="21" t="s">
        <v>5</v>
      </c>
      <c r="G2700" s="21" t="s">
        <v>25</v>
      </c>
    </row>
    <row r="2701" spans="1:7">
      <c r="A2701" s="21" t="str">
        <f t="shared" si="50"/>
        <v>350604.400220</v>
      </c>
      <c r="B2701" s="22">
        <v>400220</v>
      </c>
      <c r="C2701" s="23" t="s">
        <v>139</v>
      </c>
      <c r="D2701" s="21">
        <v>350604</v>
      </c>
      <c r="E2701" s="6" t="s">
        <v>296</v>
      </c>
      <c r="F2701" s="21" t="s">
        <v>5</v>
      </c>
      <c r="G2701" s="21" t="s">
        <v>25</v>
      </c>
    </row>
    <row r="2702" spans="1:7">
      <c r="A2702" s="21" t="str">
        <f t="shared" si="50"/>
        <v>350604.400221</v>
      </c>
      <c r="B2702" s="22">
        <v>400221</v>
      </c>
      <c r="C2702" s="23" t="s">
        <v>140</v>
      </c>
      <c r="D2702" s="21">
        <v>350604</v>
      </c>
      <c r="E2702" s="6" t="s">
        <v>296</v>
      </c>
      <c r="F2702" s="21" t="s">
        <v>5</v>
      </c>
      <c r="G2702" s="21" t="s">
        <v>25</v>
      </c>
    </row>
    <row r="2703" spans="1:7">
      <c r="A2703" s="11" t="str">
        <f t="shared" si="50"/>
        <v>350605.400003</v>
      </c>
      <c r="B2703" s="11">
        <v>400003</v>
      </c>
      <c r="C2703" s="12" t="s">
        <v>83</v>
      </c>
      <c r="D2703" s="15">
        <v>350605</v>
      </c>
      <c r="E2703" s="6" t="s">
        <v>287</v>
      </c>
      <c r="F2703" s="15" t="s">
        <v>5</v>
      </c>
      <c r="G2703" s="15" t="s">
        <v>25</v>
      </c>
    </row>
    <row r="2704" spans="1:7">
      <c r="A2704" s="8" t="str">
        <f t="shared" si="50"/>
        <v>350605.400004</v>
      </c>
      <c r="B2704" s="9">
        <v>400004</v>
      </c>
      <c r="C2704" s="10" t="s">
        <v>128</v>
      </c>
      <c r="D2704" s="8">
        <v>350605</v>
      </c>
      <c r="E2704" s="6" t="s">
        <v>287</v>
      </c>
      <c r="F2704" s="8" t="s">
        <v>5</v>
      </c>
      <c r="G2704" s="8" t="s">
        <v>25</v>
      </c>
    </row>
    <row r="2705" spans="1:7">
      <c r="A2705" s="8" t="str">
        <f t="shared" si="50"/>
        <v>350605.400005</v>
      </c>
      <c r="B2705" s="9">
        <v>400005</v>
      </c>
      <c r="C2705" s="10" t="s">
        <v>129</v>
      </c>
      <c r="D2705" s="8">
        <v>350605</v>
      </c>
      <c r="E2705" s="6" t="s">
        <v>287</v>
      </c>
      <c r="F2705" s="8" t="s">
        <v>5</v>
      </c>
      <c r="G2705" s="8" t="s">
        <v>25</v>
      </c>
    </row>
    <row r="2706" spans="1:7">
      <c r="A2706" s="8" t="str">
        <f t="shared" si="50"/>
        <v>350605.400006</v>
      </c>
      <c r="B2706" s="9">
        <v>400006</v>
      </c>
      <c r="C2706" s="10" t="s">
        <v>130</v>
      </c>
      <c r="D2706" s="8">
        <v>350605</v>
      </c>
      <c r="E2706" s="6" t="s">
        <v>287</v>
      </c>
      <c r="F2706" s="8" t="s">
        <v>5</v>
      </c>
      <c r="G2706" s="8" t="s">
        <v>25</v>
      </c>
    </row>
    <row r="2707" spans="1:7">
      <c r="A2707" s="8" t="str">
        <f t="shared" si="50"/>
        <v>350605.400007</v>
      </c>
      <c r="B2707" s="9">
        <v>400007</v>
      </c>
      <c r="C2707" s="10" t="s">
        <v>131</v>
      </c>
      <c r="D2707" s="8">
        <v>350605</v>
      </c>
      <c r="E2707" s="6" t="s">
        <v>287</v>
      </c>
      <c r="F2707" s="8" t="s">
        <v>5</v>
      </c>
      <c r="G2707" s="8" t="s">
        <v>25</v>
      </c>
    </row>
    <row r="2708" spans="1:7">
      <c r="A2708" s="8" t="str">
        <f t="shared" si="50"/>
        <v>350605.400010</v>
      </c>
      <c r="B2708" s="9">
        <v>400010</v>
      </c>
      <c r="C2708" s="10" t="s">
        <v>132</v>
      </c>
      <c r="D2708" s="8">
        <v>350605</v>
      </c>
      <c r="E2708" s="6" t="s">
        <v>287</v>
      </c>
      <c r="F2708" s="8" t="s">
        <v>5</v>
      </c>
      <c r="G2708" s="8" t="s">
        <v>25</v>
      </c>
    </row>
    <row r="2709" spans="1:7">
      <c r="A2709" s="8" t="str">
        <f t="shared" si="50"/>
        <v>350605.400011</v>
      </c>
      <c r="B2709" s="9">
        <v>400011</v>
      </c>
      <c r="C2709" s="10" t="s">
        <v>133</v>
      </c>
      <c r="D2709" s="8">
        <v>350605</v>
      </c>
      <c r="E2709" s="6" t="s">
        <v>287</v>
      </c>
      <c r="F2709" s="7" t="s">
        <v>356</v>
      </c>
      <c r="G2709" s="8" t="s">
        <v>25</v>
      </c>
    </row>
    <row r="2710" spans="1:7">
      <c r="A2710" s="8" t="str">
        <f t="shared" si="50"/>
        <v>350605.400012</v>
      </c>
      <c r="B2710" s="9">
        <v>400012</v>
      </c>
      <c r="C2710" s="10" t="s">
        <v>134</v>
      </c>
      <c r="D2710" s="8">
        <v>350605</v>
      </c>
      <c r="E2710" s="6" t="s">
        <v>287</v>
      </c>
      <c r="F2710" s="8" t="s">
        <v>5</v>
      </c>
      <c r="G2710" s="8" t="s">
        <v>25</v>
      </c>
    </row>
    <row r="2711" spans="1:7">
      <c r="A2711" s="8" t="str">
        <f t="shared" si="50"/>
        <v>350605.400013</v>
      </c>
      <c r="B2711" s="9">
        <v>400013</v>
      </c>
      <c r="C2711" s="10" t="s">
        <v>135</v>
      </c>
      <c r="D2711" s="8">
        <v>350605</v>
      </c>
      <c r="E2711" s="6" t="s">
        <v>287</v>
      </c>
      <c r="F2711" s="8" t="s">
        <v>5</v>
      </c>
      <c r="G2711" s="8" t="s">
        <v>25</v>
      </c>
    </row>
    <row r="2712" spans="1:7">
      <c r="A2712" s="8" t="str">
        <f t="shared" si="50"/>
        <v>350605.400014</v>
      </c>
      <c r="B2712" s="9">
        <v>400014</v>
      </c>
      <c r="C2712" s="10" t="s">
        <v>84</v>
      </c>
      <c r="D2712" s="8">
        <v>350605</v>
      </c>
      <c r="E2712" s="6" t="s">
        <v>287</v>
      </c>
      <c r="F2712" s="8" t="s">
        <v>5</v>
      </c>
      <c r="G2712" s="8" t="s">
        <v>25</v>
      </c>
    </row>
    <row r="2713" spans="1:7">
      <c r="A2713" s="8" t="str">
        <f t="shared" si="50"/>
        <v>350605.400015</v>
      </c>
      <c r="B2713" s="9">
        <v>400015</v>
      </c>
      <c r="C2713" s="10" t="s">
        <v>85</v>
      </c>
      <c r="D2713" s="8">
        <v>350605</v>
      </c>
      <c r="E2713" s="6" t="s">
        <v>287</v>
      </c>
      <c r="F2713" s="8" t="s">
        <v>5</v>
      </c>
      <c r="G2713" s="8" t="s">
        <v>25</v>
      </c>
    </row>
    <row r="2714" spans="1:7">
      <c r="A2714" s="8" t="str">
        <f t="shared" si="50"/>
        <v>350605.400016</v>
      </c>
      <c r="B2714" s="9">
        <v>400016</v>
      </c>
      <c r="C2714" s="10" t="s">
        <v>86</v>
      </c>
      <c r="D2714" s="8">
        <v>350605</v>
      </c>
      <c r="E2714" s="6" t="s">
        <v>287</v>
      </c>
      <c r="F2714" s="8" t="s">
        <v>5</v>
      </c>
      <c r="G2714" s="8" t="s">
        <v>25</v>
      </c>
    </row>
    <row r="2715" spans="1:7">
      <c r="A2715" s="8" t="str">
        <f t="shared" si="50"/>
        <v>350605.400017</v>
      </c>
      <c r="B2715" s="9">
        <v>400017</v>
      </c>
      <c r="C2715" s="10" t="s">
        <v>87</v>
      </c>
      <c r="D2715" s="8">
        <v>350605</v>
      </c>
      <c r="E2715" s="6" t="s">
        <v>287</v>
      </c>
      <c r="F2715" s="8" t="s">
        <v>5</v>
      </c>
      <c r="G2715" s="8" t="s">
        <v>25</v>
      </c>
    </row>
    <row r="2716" spans="1:7">
      <c r="A2716" s="8" t="str">
        <f t="shared" si="50"/>
        <v>350605.400020</v>
      </c>
      <c r="B2716" s="9">
        <v>400020</v>
      </c>
      <c r="C2716" s="10" t="s">
        <v>88</v>
      </c>
      <c r="D2716" s="8">
        <v>350605</v>
      </c>
      <c r="E2716" s="6" t="s">
        <v>287</v>
      </c>
      <c r="F2716" s="8" t="s">
        <v>5</v>
      </c>
      <c r="G2716" s="8" t="s">
        <v>25</v>
      </c>
    </row>
    <row r="2717" spans="1:7">
      <c r="A2717" s="8" t="str">
        <f t="shared" si="50"/>
        <v>350605.400021</v>
      </c>
      <c r="B2717" s="9">
        <v>400021</v>
      </c>
      <c r="C2717" s="10" t="s">
        <v>89</v>
      </c>
      <c r="D2717" s="8">
        <v>350605</v>
      </c>
      <c r="E2717" s="6" t="s">
        <v>287</v>
      </c>
      <c r="F2717" s="8" t="s">
        <v>5</v>
      </c>
      <c r="G2717" s="8" t="s">
        <v>25</v>
      </c>
    </row>
    <row r="2718" spans="1:7">
      <c r="A2718" s="8" t="str">
        <f t="shared" si="50"/>
        <v>350605.400022</v>
      </c>
      <c r="B2718" s="9">
        <v>400022</v>
      </c>
      <c r="C2718" s="10" t="s">
        <v>143</v>
      </c>
      <c r="D2718" s="8">
        <v>350605</v>
      </c>
      <c r="E2718" s="6" t="s">
        <v>287</v>
      </c>
      <c r="F2718" s="8" t="s">
        <v>5</v>
      </c>
      <c r="G2718" s="8" t="s">
        <v>25</v>
      </c>
    </row>
    <row r="2719" spans="1:7">
      <c r="A2719" s="8" t="str">
        <f t="shared" si="50"/>
        <v>350605.400024</v>
      </c>
      <c r="B2719" s="9">
        <v>400024</v>
      </c>
      <c r="C2719" s="10" t="s">
        <v>144</v>
      </c>
      <c r="D2719" s="8">
        <v>350605</v>
      </c>
      <c r="E2719" s="6" t="s">
        <v>287</v>
      </c>
      <c r="F2719" s="8" t="s">
        <v>5</v>
      </c>
      <c r="G2719" s="8" t="s">
        <v>25</v>
      </c>
    </row>
    <row r="2720" spans="1:7">
      <c r="A2720" s="8" t="str">
        <f t="shared" si="50"/>
        <v>350605.400025</v>
      </c>
      <c r="B2720" s="9">
        <v>400025</v>
      </c>
      <c r="C2720" s="10" t="s">
        <v>147</v>
      </c>
      <c r="D2720" s="8">
        <v>350605</v>
      </c>
      <c r="E2720" s="6" t="s">
        <v>287</v>
      </c>
      <c r="F2720" s="8" t="s">
        <v>5</v>
      </c>
      <c r="G2720" s="8" t="s">
        <v>25</v>
      </c>
    </row>
    <row r="2721" spans="1:7">
      <c r="A2721" s="8" t="str">
        <f t="shared" si="50"/>
        <v>350605.400026</v>
      </c>
      <c r="B2721" s="9">
        <v>400026</v>
      </c>
      <c r="C2721" s="10" t="s">
        <v>148</v>
      </c>
      <c r="D2721" s="8">
        <v>350605</v>
      </c>
      <c r="E2721" s="6" t="s">
        <v>287</v>
      </c>
      <c r="F2721" s="8" t="s">
        <v>5</v>
      </c>
      <c r="G2721" s="8" t="s">
        <v>25</v>
      </c>
    </row>
    <row r="2722" spans="1:7">
      <c r="A2722" s="8" t="str">
        <f t="shared" si="50"/>
        <v>350605.400027</v>
      </c>
      <c r="B2722" s="9">
        <v>400027</v>
      </c>
      <c r="C2722" s="10" t="s">
        <v>149</v>
      </c>
      <c r="D2722" s="8">
        <v>350605</v>
      </c>
      <c r="E2722" s="6" t="s">
        <v>287</v>
      </c>
      <c r="F2722" s="8" t="s">
        <v>5</v>
      </c>
      <c r="G2722" s="8" t="s">
        <v>25</v>
      </c>
    </row>
    <row r="2723" spans="1:7">
      <c r="A2723" s="8" t="str">
        <f t="shared" si="50"/>
        <v>350605.400028</v>
      </c>
      <c r="B2723" s="9">
        <v>400028</v>
      </c>
      <c r="C2723" s="10" t="s">
        <v>150</v>
      </c>
      <c r="D2723" s="8">
        <v>350605</v>
      </c>
      <c r="E2723" s="6" t="s">
        <v>287</v>
      </c>
      <c r="F2723" s="8" t="s">
        <v>5</v>
      </c>
      <c r="G2723" s="8" t="s">
        <v>25</v>
      </c>
    </row>
    <row r="2724" spans="1:7">
      <c r="A2724" s="8" t="str">
        <f t="shared" si="50"/>
        <v>350605.400029</v>
      </c>
      <c r="B2724" s="9">
        <v>400029</v>
      </c>
      <c r="C2724" s="10" t="s">
        <v>151</v>
      </c>
      <c r="D2724" s="8">
        <v>350605</v>
      </c>
      <c r="E2724" s="6" t="s">
        <v>287</v>
      </c>
      <c r="F2724" s="8" t="s">
        <v>5</v>
      </c>
      <c r="G2724" s="8" t="s">
        <v>25</v>
      </c>
    </row>
    <row r="2725" spans="1:7">
      <c r="A2725" s="8" t="str">
        <f t="shared" si="50"/>
        <v>350605.400030</v>
      </c>
      <c r="B2725" s="9">
        <v>400030</v>
      </c>
      <c r="C2725" s="10" t="s">
        <v>152</v>
      </c>
      <c r="D2725" s="8">
        <v>350605</v>
      </c>
      <c r="E2725" s="6" t="s">
        <v>287</v>
      </c>
      <c r="F2725" s="8" t="s">
        <v>5</v>
      </c>
      <c r="G2725" s="8" t="s">
        <v>25</v>
      </c>
    </row>
    <row r="2726" spans="1:7">
      <c r="A2726" s="8" t="str">
        <f t="shared" si="50"/>
        <v>350605.400175</v>
      </c>
      <c r="B2726" s="9">
        <v>400175</v>
      </c>
      <c r="C2726" s="10" t="s">
        <v>141</v>
      </c>
      <c r="D2726" s="8">
        <v>350605</v>
      </c>
      <c r="E2726" s="6" t="s">
        <v>287</v>
      </c>
      <c r="F2726" s="8" t="s">
        <v>5</v>
      </c>
      <c r="G2726" s="8" t="s">
        <v>25</v>
      </c>
    </row>
    <row r="2727" spans="1:7">
      <c r="A2727" s="8" t="str">
        <f t="shared" si="50"/>
        <v>350605.400176</v>
      </c>
      <c r="B2727" s="9">
        <v>400176</v>
      </c>
      <c r="C2727" s="10" t="s">
        <v>142</v>
      </c>
      <c r="D2727" s="8">
        <v>350605</v>
      </c>
      <c r="E2727" s="6" t="s">
        <v>287</v>
      </c>
      <c r="F2727" s="8" t="s">
        <v>5</v>
      </c>
      <c r="G2727" s="8" t="s">
        <v>25</v>
      </c>
    </row>
    <row r="2728" spans="1:7">
      <c r="A2728" s="8" t="str">
        <f t="shared" si="50"/>
        <v>350605.400177</v>
      </c>
      <c r="B2728" s="9">
        <v>400177</v>
      </c>
      <c r="C2728" s="10" t="s">
        <v>145</v>
      </c>
      <c r="D2728" s="8">
        <v>350605</v>
      </c>
      <c r="E2728" s="6" t="s">
        <v>287</v>
      </c>
      <c r="F2728" s="8" t="s">
        <v>5</v>
      </c>
      <c r="G2728" s="8" t="s">
        <v>25</v>
      </c>
    </row>
    <row r="2729" spans="1:7">
      <c r="A2729" s="8" t="str">
        <f t="shared" si="50"/>
        <v>350605.400178</v>
      </c>
      <c r="B2729" s="9">
        <v>400178</v>
      </c>
      <c r="C2729" s="10" t="s">
        <v>153</v>
      </c>
      <c r="D2729" s="8">
        <v>350605</v>
      </c>
      <c r="E2729" s="6" t="s">
        <v>287</v>
      </c>
      <c r="F2729" s="8" t="s">
        <v>5</v>
      </c>
      <c r="G2729" s="8" t="s">
        <v>25</v>
      </c>
    </row>
    <row r="2730" spans="1:7">
      <c r="A2730" s="8" t="str">
        <f t="shared" si="50"/>
        <v>350605.400179</v>
      </c>
      <c r="B2730" s="9">
        <v>400179</v>
      </c>
      <c r="C2730" s="10" t="s">
        <v>155</v>
      </c>
      <c r="D2730" s="8">
        <v>350605</v>
      </c>
      <c r="E2730" s="6" t="s">
        <v>287</v>
      </c>
      <c r="F2730" s="8" t="s">
        <v>5</v>
      </c>
      <c r="G2730" s="8" t="s">
        <v>25</v>
      </c>
    </row>
    <row r="2731" spans="1:7">
      <c r="A2731" s="13" t="str">
        <f t="shared" si="50"/>
        <v>350605.400180</v>
      </c>
      <c r="B2731" s="13">
        <v>400180</v>
      </c>
      <c r="C2731" s="14" t="s">
        <v>154</v>
      </c>
      <c r="D2731" s="17">
        <v>350605</v>
      </c>
      <c r="E2731" s="6" t="s">
        <v>287</v>
      </c>
      <c r="F2731" s="8" t="s">
        <v>5</v>
      </c>
      <c r="G2731" s="8" t="s">
        <v>25</v>
      </c>
    </row>
    <row r="2732" spans="1:7">
      <c r="A2732" s="8" t="str">
        <f t="shared" si="50"/>
        <v>350605.400202</v>
      </c>
      <c r="B2732" s="9">
        <v>400202</v>
      </c>
      <c r="C2732" s="10" t="s">
        <v>136</v>
      </c>
      <c r="D2732" s="8">
        <v>350605</v>
      </c>
      <c r="E2732" s="6" t="s">
        <v>287</v>
      </c>
      <c r="F2732" s="8" t="s">
        <v>5</v>
      </c>
      <c r="G2732" s="8" t="s">
        <v>25</v>
      </c>
    </row>
    <row r="2733" spans="1:7">
      <c r="A2733" s="8" t="str">
        <f t="shared" si="50"/>
        <v>350605.400203</v>
      </c>
      <c r="B2733" s="9">
        <v>400203</v>
      </c>
      <c r="C2733" s="10" t="s">
        <v>137</v>
      </c>
      <c r="D2733" s="8">
        <v>350605</v>
      </c>
      <c r="E2733" s="6" t="s">
        <v>287</v>
      </c>
      <c r="F2733" s="8" t="s">
        <v>5</v>
      </c>
      <c r="G2733" s="8" t="s">
        <v>25</v>
      </c>
    </row>
    <row r="2734" spans="1:7">
      <c r="A2734" s="8" t="str">
        <f t="shared" si="50"/>
        <v>350605.400214</v>
      </c>
      <c r="B2734" s="9">
        <v>400214</v>
      </c>
      <c r="C2734" s="10" t="s">
        <v>146</v>
      </c>
      <c r="D2734" s="8">
        <v>350605</v>
      </c>
      <c r="E2734" s="6" t="s">
        <v>287</v>
      </c>
      <c r="F2734" s="8" t="s">
        <v>5</v>
      </c>
      <c r="G2734" s="8" t="s">
        <v>25</v>
      </c>
    </row>
    <row r="2735" spans="1:7">
      <c r="A2735" s="8" t="str">
        <f t="shared" si="50"/>
        <v>350605.400219</v>
      </c>
      <c r="B2735" s="9">
        <v>400219</v>
      </c>
      <c r="C2735" s="10" t="s">
        <v>138</v>
      </c>
      <c r="D2735" s="8">
        <v>350605</v>
      </c>
      <c r="E2735" s="6" t="s">
        <v>287</v>
      </c>
      <c r="F2735" s="8" t="s">
        <v>5</v>
      </c>
      <c r="G2735" s="8" t="s">
        <v>25</v>
      </c>
    </row>
    <row r="2736" spans="1:7">
      <c r="A2736" s="8" t="str">
        <f t="shared" si="50"/>
        <v>350605.400220</v>
      </c>
      <c r="B2736" s="9">
        <v>400220</v>
      </c>
      <c r="C2736" s="10" t="s">
        <v>139</v>
      </c>
      <c r="D2736" s="8">
        <v>350605</v>
      </c>
      <c r="E2736" s="6" t="s">
        <v>287</v>
      </c>
      <c r="F2736" s="8" t="s">
        <v>5</v>
      </c>
      <c r="G2736" s="8" t="s">
        <v>25</v>
      </c>
    </row>
    <row r="2737" spans="1:7">
      <c r="A2737" s="8" t="str">
        <f t="shared" si="50"/>
        <v>350605.400221</v>
      </c>
      <c r="B2737" s="9">
        <v>400221</v>
      </c>
      <c r="C2737" s="10" t="s">
        <v>140</v>
      </c>
      <c r="D2737" s="8">
        <v>350605</v>
      </c>
      <c r="E2737" s="6" t="s">
        <v>287</v>
      </c>
      <c r="F2737" s="8" t="s">
        <v>5</v>
      </c>
      <c r="G2737" s="8" t="s">
        <v>25</v>
      </c>
    </row>
    <row r="2738" spans="1:7">
      <c r="A2738" s="1" t="str">
        <f t="shared" si="50"/>
        <v>350605.400223</v>
      </c>
      <c r="B2738" s="1">
        <v>400223</v>
      </c>
      <c r="C2738" s="1" t="s">
        <v>330</v>
      </c>
      <c r="D2738" s="1">
        <v>350605</v>
      </c>
      <c r="E2738" s="6" t="s">
        <v>287</v>
      </c>
      <c r="F2738" s="8" t="s">
        <v>5</v>
      </c>
      <c r="G2738" s="8" t="s">
        <v>25</v>
      </c>
    </row>
    <row r="2739" spans="1:7">
      <c r="A2739" s="18" t="str">
        <f t="shared" si="50"/>
        <v>350606.400003</v>
      </c>
      <c r="B2739" s="18">
        <v>400003</v>
      </c>
      <c r="C2739" s="19" t="s">
        <v>83</v>
      </c>
      <c r="D2739" s="20">
        <v>350606</v>
      </c>
      <c r="E2739" s="6" t="s">
        <v>332</v>
      </c>
      <c r="F2739" s="20" t="s">
        <v>5</v>
      </c>
      <c r="G2739" s="20" t="s">
        <v>25</v>
      </c>
    </row>
    <row r="2740" spans="1:7">
      <c r="A2740" s="21" t="str">
        <f t="shared" si="50"/>
        <v>350606.400004</v>
      </c>
      <c r="B2740" s="22">
        <v>400004</v>
      </c>
      <c r="C2740" s="23" t="s">
        <v>128</v>
      </c>
      <c r="D2740" s="21">
        <v>350606</v>
      </c>
      <c r="E2740" s="6" t="s">
        <v>332</v>
      </c>
      <c r="F2740" s="21" t="s">
        <v>5</v>
      </c>
      <c r="G2740" s="21" t="s">
        <v>25</v>
      </c>
    </row>
    <row r="2741" spans="1:7">
      <c r="A2741" s="21" t="str">
        <f t="shared" si="50"/>
        <v>350606.400005</v>
      </c>
      <c r="B2741" s="22">
        <v>400005</v>
      </c>
      <c r="C2741" s="23" t="s">
        <v>129</v>
      </c>
      <c r="D2741" s="21">
        <v>350606</v>
      </c>
      <c r="E2741" s="6" t="s">
        <v>332</v>
      </c>
      <c r="F2741" s="21" t="s">
        <v>5</v>
      </c>
      <c r="G2741" s="21" t="s">
        <v>25</v>
      </c>
    </row>
    <row r="2742" spans="1:7">
      <c r="A2742" s="21" t="str">
        <f t="shared" si="50"/>
        <v>350606.400006</v>
      </c>
      <c r="B2742" s="22">
        <v>400006</v>
      </c>
      <c r="C2742" s="23" t="s">
        <v>130</v>
      </c>
      <c r="D2742" s="21">
        <v>350606</v>
      </c>
      <c r="E2742" s="6" t="s">
        <v>332</v>
      </c>
      <c r="F2742" s="21" t="s">
        <v>5</v>
      </c>
      <c r="G2742" s="21" t="s">
        <v>25</v>
      </c>
    </row>
    <row r="2743" spans="1:7">
      <c r="A2743" s="21" t="str">
        <f t="shared" si="50"/>
        <v>350606.400007</v>
      </c>
      <c r="B2743" s="22">
        <v>400007</v>
      </c>
      <c r="C2743" s="23" t="s">
        <v>131</v>
      </c>
      <c r="D2743" s="21">
        <v>350606</v>
      </c>
      <c r="E2743" s="6" t="s">
        <v>332</v>
      </c>
      <c r="F2743" s="21" t="s">
        <v>5</v>
      </c>
      <c r="G2743" s="21" t="s">
        <v>25</v>
      </c>
    </row>
    <row r="2744" spans="1:7">
      <c r="A2744" s="21" t="str">
        <f t="shared" si="50"/>
        <v>350606.400010</v>
      </c>
      <c r="B2744" s="22">
        <v>400010</v>
      </c>
      <c r="C2744" s="23" t="s">
        <v>132</v>
      </c>
      <c r="D2744" s="21">
        <v>350606</v>
      </c>
      <c r="E2744" s="6" t="s">
        <v>332</v>
      </c>
      <c r="F2744" s="21" t="s">
        <v>5</v>
      </c>
      <c r="G2744" s="21" t="s">
        <v>25</v>
      </c>
    </row>
    <row r="2745" spans="1:7">
      <c r="A2745" s="21" t="str">
        <f t="shared" si="50"/>
        <v>350606.400011</v>
      </c>
      <c r="B2745" s="22">
        <v>400011</v>
      </c>
      <c r="C2745" s="23" t="s">
        <v>133</v>
      </c>
      <c r="D2745" s="21">
        <v>350606</v>
      </c>
      <c r="E2745" s="6" t="s">
        <v>332</v>
      </c>
      <c r="F2745" s="7" t="s">
        <v>356</v>
      </c>
      <c r="G2745" s="21" t="s">
        <v>25</v>
      </c>
    </row>
    <row r="2746" spans="1:7">
      <c r="A2746" s="21" t="str">
        <f t="shared" si="50"/>
        <v>350606.400012</v>
      </c>
      <c r="B2746" s="22">
        <v>400012</v>
      </c>
      <c r="C2746" s="23" t="s">
        <v>134</v>
      </c>
      <c r="D2746" s="21">
        <v>350606</v>
      </c>
      <c r="E2746" s="6" t="s">
        <v>332</v>
      </c>
      <c r="F2746" s="21" t="s">
        <v>5</v>
      </c>
      <c r="G2746" s="21" t="s">
        <v>25</v>
      </c>
    </row>
    <row r="2747" spans="1:7">
      <c r="A2747" s="21" t="str">
        <f t="shared" si="50"/>
        <v>350606.400013</v>
      </c>
      <c r="B2747" s="22">
        <v>400013</v>
      </c>
      <c r="C2747" s="23" t="s">
        <v>135</v>
      </c>
      <c r="D2747" s="21">
        <v>350606</v>
      </c>
      <c r="E2747" s="6" t="s">
        <v>332</v>
      </c>
      <c r="F2747" s="21" t="s">
        <v>5</v>
      </c>
      <c r="G2747" s="21" t="s">
        <v>25</v>
      </c>
    </row>
    <row r="2748" spans="1:7">
      <c r="A2748" s="21" t="str">
        <f t="shared" si="50"/>
        <v>350606.400014</v>
      </c>
      <c r="B2748" s="22">
        <v>400014</v>
      </c>
      <c r="C2748" s="23" t="s">
        <v>84</v>
      </c>
      <c r="D2748" s="21">
        <v>350606</v>
      </c>
      <c r="E2748" s="6" t="s">
        <v>332</v>
      </c>
      <c r="F2748" s="21" t="s">
        <v>5</v>
      </c>
      <c r="G2748" s="21" t="s">
        <v>25</v>
      </c>
    </row>
    <row r="2749" spans="1:7">
      <c r="A2749" s="21" t="str">
        <f t="shared" si="50"/>
        <v>350606.400015</v>
      </c>
      <c r="B2749" s="22">
        <v>400015</v>
      </c>
      <c r="C2749" s="23" t="s">
        <v>85</v>
      </c>
      <c r="D2749" s="21">
        <v>350606</v>
      </c>
      <c r="E2749" s="6" t="s">
        <v>332</v>
      </c>
      <c r="F2749" s="21" t="s">
        <v>5</v>
      </c>
      <c r="G2749" s="21" t="s">
        <v>25</v>
      </c>
    </row>
    <row r="2750" spans="1:7">
      <c r="A2750" s="21" t="str">
        <f t="shared" si="50"/>
        <v>350606.400016</v>
      </c>
      <c r="B2750" s="22">
        <v>400016</v>
      </c>
      <c r="C2750" s="23" t="s">
        <v>86</v>
      </c>
      <c r="D2750" s="21">
        <v>350606</v>
      </c>
      <c r="E2750" s="6" t="s">
        <v>332</v>
      </c>
      <c r="F2750" s="21" t="s">
        <v>5</v>
      </c>
      <c r="G2750" s="21" t="s">
        <v>25</v>
      </c>
    </row>
    <row r="2751" spans="1:7">
      <c r="A2751" s="21" t="str">
        <f t="shared" si="50"/>
        <v>350606.400017</v>
      </c>
      <c r="B2751" s="22">
        <v>400017</v>
      </c>
      <c r="C2751" s="23" t="s">
        <v>87</v>
      </c>
      <c r="D2751" s="21">
        <v>350606</v>
      </c>
      <c r="E2751" s="6" t="s">
        <v>332</v>
      </c>
      <c r="F2751" s="21" t="s">
        <v>5</v>
      </c>
      <c r="G2751" s="21" t="s">
        <v>25</v>
      </c>
    </row>
    <row r="2752" spans="1:7">
      <c r="A2752" s="21" t="str">
        <f t="shared" si="50"/>
        <v>350606.400020</v>
      </c>
      <c r="B2752" s="22">
        <v>400020</v>
      </c>
      <c r="C2752" s="23" t="s">
        <v>88</v>
      </c>
      <c r="D2752" s="21">
        <v>350606</v>
      </c>
      <c r="E2752" s="6" t="s">
        <v>332</v>
      </c>
      <c r="F2752" s="21" t="s">
        <v>5</v>
      </c>
      <c r="G2752" s="21" t="s">
        <v>25</v>
      </c>
    </row>
    <row r="2753" spans="1:7">
      <c r="A2753" s="21" t="str">
        <f t="shared" si="50"/>
        <v>350606.400021</v>
      </c>
      <c r="B2753" s="22">
        <v>400021</v>
      </c>
      <c r="C2753" s="23" t="s">
        <v>89</v>
      </c>
      <c r="D2753" s="21">
        <v>350606</v>
      </c>
      <c r="E2753" s="6" t="s">
        <v>332</v>
      </c>
      <c r="F2753" s="21" t="s">
        <v>5</v>
      </c>
      <c r="G2753" s="21" t="s">
        <v>25</v>
      </c>
    </row>
    <row r="2754" spans="1:7">
      <c r="A2754" s="21" t="str">
        <f t="shared" si="50"/>
        <v>350606.400022</v>
      </c>
      <c r="B2754" s="22">
        <v>400022</v>
      </c>
      <c r="C2754" s="23" t="s">
        <v>143</v>
      </c>
      <c r="D2754" s="21">
        <v>350606</v>
      </c>
      <c r="E2754" s="6" t="s">
        <v>332</v>
      </c>
      <c r="F2754" s="21" t="s">
        <v>5</v>
      </c>
      <c r="G2754" s="21" t="s">
        <v>25</v>
      </c>
    </row>
    <row r="2755" spans="1:7">
      <c r="A2755" s="21" t="str">
        <f t="shared" si="50"/>
        <v>350606.400024</v>
      </c>
      <c r="B2755" s="22">
        <v>400024</v>
      </c>
      <c r="C2755" s="23" t="s">
        <v>144</v>
      </c>
      <c r="D2755" s="21">
        <v>350606</v>
      </c>
      <c r="E2755" s="6" t="s">
        <v>332</v>
      </c>
      <c r="F2755" s="21" t="s">
        <v>5</v>
      </c>
      <c r="G2755" s="21" t="s">
        <v>25</v>
      </c>
    </row>
    <row r="2756" spans="1:7">
      <c r="A2756" s="21" t="str">
        <f t="shared" si="50"/>
        <v>350606.400025</v>
      </c>
      <c r="B2756" s="22">
        <v>400025</v>
      </c>
      <c r="C2756" s="23" t="s">
        <v>147</v>
      </c>
      <c r="D2756" s="21">
        <v>350606</v>
      </c>
      <c r="E2756" s="6" t="s">
        <v>332</v>
      </c>
      <c r="F2756" s="21" t="s">
        <v>5</v>
      </c>
      <c r="G2756" s="21" t="s">
        <v>25</v>
      </c>
    </row>
    <row r="2757" spans="1:7">
      <c r="A2757" s="21" t="str">
        <f t="shared" si="50"/>
        <v>350606.400026</v>
      </c>
      <c r="B2757" s="22">
        <v>400026</v>
      </c>
      <c r="C2757" s="23" t="s">
        <v>148</v>
      </c>
      <c r="D2757" s="21">
        <v>350606</v>
      </c>
      <c r="E2757" s="6" t="s">
        <v>332</v>
      </c>
      <c r="F2757" s="21" t="s">
        <v>5</v>
      </c>
      <c r="G2757" s="21" t="s">
        <v>25</v>
      </c>
    </row>
    <row r="2758" spans="1:7">
      <c r="A2758" s="21" t="str">
        <f t="shared" si="50"/>
        <v>350606.400027</v>
      </c>
      <c r="B2758" s="22">
        <v>400027</v>
      </c>
      <c r="C2758" s="23" t="s">
        <v>149</v>
      </c>
      <c r="D2758" s="21">
        <v>350606</v>
      </c>
      <c r="E2758" s="6" t="s">
        <v>332</v>
      </c>
      <c r="F2758" s="21" t="s">
        <v>5</v>
      </c>
      <c r="G2758" s="21" t="s">
        <v>25</v>
      </c>
    </row>
    <row r="2759" spans="1:7">
      <c r="A2759" s="21" t="str">
        <f t="shared" si="50"/>
        <v>350606.400028</v>
      </c>
      <c r="B2759" s="22">
        <v>400028</v>
      </c>
      <c r="C2759" s="23" t="s">
        <v>150</v>
      </c>
      <c r="D2759" s="21">
        <v>350606</v>
      </c>
      <c r="E2759" s="6" t="s">
        <v>332</v>
      </c>
      <c r="F2759" s="21" t="s">
        <v>5</v>
      </c>
      <c r="G2759" s="21" t="s">
        <v>25</v>
      </c>
    </row>
    <row r="2760" spans="1:7">
      <c r="A2760" s="21" t="str">
        <f t="shared" si="50"/>
        <v>350606.400029</v>
      </c>
      <c r="B2760" s="22">
        <v>400029</v>
      </c>
      <c r="C2760" s="23" t="s">
        <v>151</v>
      </c>
      <c r="D2760" s="21">
        <v>350606</v>
      </c>
      <c r="E2760" s="6" t="s">
        <v>332</v>
      </c>
      <c r="F2760" s="21" t="s">
        <v>5</v>
      </c>
      <c r="G2760" s="21" t="s">
        <v>25</v>
      </c>
    </row>
    <row r="2761" spans="1:7">
      <c r="A2761" s="21" t="str">
        <f t="shared" si="50"/>
        <v>350606.400030</v>
      </c>
      <c r="B2761" s="22">
        <v>400030</v>
      </c>
      <c r="C2761" s="23" t="s">
        <v>152</v>
      </c>
      <c r="D2761" s="21">
        <v>350606</v>
      </c>
      <c r="E2761" s="6" t="s">
        <v>332</v>
      </c>
      <c r="F2761" s="21" t="s">
        <v>5</v>
      </c>
      <c r="G2761" s="21" t="s">
        <v>25</v>
      </c>
    </row>
    <row r="2762" spans="1:7">
      <c r="A2762" s="21" t="str">
        <f t="shared" ref="A2762:A2825" si="51">CONCATENATE(D2762,".",B2762)</f>
        <v>350606.400175</v>
      </c>
      <c r="B2762" s="22">
        <v>400175</v>
      </c>
      <c r="C2762" s="23" t="s">
        <v>141</v>
      </c>
      <c r="D2762" s="21">
        <v>350606</v>
      </c>
      <c r="E2762" s="6" t="s">
        <v>332</v>
      </c>
      <c r="F2762" s="21" t="s">
        <v>5</v>
      </c>
      <c r="G2762" s="21" t="s">
        <v>25</v>
      </c>
    </row>
    <row r="2763" spans="1:7">
      <c r="A2763" s="21" t="str">
        <f t="shared" si="51"/>
        <v>350606.400176</v>
      </c>
      <c r="B2763" s="22">
        <v>400176</v>
      </c>
      <c r="C2763" s="23" t="s">
        <v>142</v>
      </c>
      <c r="D2763" s="21">
        <v>350606</v>
      </c>
      <c r="E2763" s="6" t="s">
        <v>332</v>
      </c>
      <c r="F2763" s="21" t="s">
        <v>5</v>
      </c>
      <c r="G2763" s="21" t="s">
        <v>25</v>
      </c>
    </row>
    <row r="2764" spans="1:7">
      <c r="A2764" s="21" t="str">
        <f t="shared" si="51"/>
        <v>350606.400177</v>
      </c>
      <c r="B2764" s="22">
        <v>400177</v>
      </c>
      <c r="C2764" s="23" t="s">
        <v>145</v>
      </c>
      <c r="D2764" s="21">
        <v>350606</v>
      </c>
      <c r="E2764" s="6" t="s">
        <v>332</v>
      </c>
      <c r="F2764" s="21" t="s">
        <v>5</v>
      </c>
      <c r="G2764" s="21" t="s">
        <v>25</v>
      </c>
    </row>
    <row r="2765" spans="1:7">
      <c r="A2765" s="21" t="str">
        <f t="shared" si="51"/>
        <v>350606.400178</v>
      </c>
      <c r="B2765" s="22">
        <v>400178</v>
      </c>
      <c r="C2765" s="23" t="s">
        <v>153</v>
      </c>
      <c r="D2765" s="21">
        <v>350606</v>
      </c>
      <c r="E2765" s="6" t="s">
        <v>332</v>
      </c>
      <c r="F2765" s="21" t="s">
        <v>5</v>
      </c>
      <c r="G2765" s="21" t="s">
        <v>25</v>
      </c>
    </row>
    <row r="2766" spans="1:7">
      <c r="A2766" s="21" t="str">
        <f t="shared" si="51"/>
        <v>350606.400179</v>
      </c>
      <c r="B2766" s="22">
        <v>400179</v>
      </c>
      <c r="C2766" s="23" t="s">
        <v>155</v>
      </c>
      <c r="D2766" s="21">
        <v>350606</v>
      </c>
      <c r="E2766" s="6" t="s">
        <v>332</v>
      </c>
      <c r="F2766" s="21" t="s">
        <v>5</v>
      </c>
      <c r="G2766" s="21" t="s">
        <v>25</v>
      </c>
    </row>
    <row r="2767" spans="1:7">
      <c r="A2767" s="24" t="str">
        <f t="shared" si="51"/>
        <v>350606.400180</v>
      </c>
      <c r="B2767" s="24">
        <v>400180</v>
      </c>
      <c r="C2767" s="25" t="s">
        <v>154</v>
      </c>
      <c r="D2767" s="26">
        <v>350606</v>
      </c>
      <c r="E2767" s="6" t="s">
        <v>332</v>
      </c>
      <c r="F2767" s="26" t="s">
        <v>5</v>
      </c>
      <c r="G2767" s="26" t="s">
        <v>25</v>
      </c>
    </row>
    <row r="2768" spans="1:7">
      <c r="A2768" s="21" t="str">
        <f t="shared" si="51"/>
        <v>350606.400202</v>
      </c>
      <c r="B2768" s="22">
        <v>400202</v>
      </c>
      <c r="C2768" s="23" t="s">
        <v>136</v>
      </c>
      <c r="D2768" s="21">
        <v>350606</v>
      </c>
      <c r="E2768" s="6" t="s">
        <v>332</v>
      </c>
      <c r="F2768" s="21" t="s">
        <v>5</v>
      </c>
      <c r="G2768" s="21" t="s">
        <v>25</v>
      </c>
    </row>
    <row r="2769" spans="1:7">
      <c r="A2769" s="21" t="str">
        <f t="shared" si="51"/>
        <v>350606.400203</v>
      </c>
      <c r="B2769" s="22">
        <v>400203</v>
      </c>
      <c r="C2769" s="23" t="s">
        <v>137</v>
      </c>
      <c r="D2769" s="21">
        <v>350606</v>
      </c>
      <c r="E2769" s="6" t="s">
        <v>332</v>
      </c>
      <c r="F2769" s="21" t="s">
        <v>5</v>
      </c>
      <c r="G2769" s="21" t="s">
        <v>25</v>
      </c>
    </row>
    <row r="2770" spans="1:7">
      <c r="A2770" s="21" t="str">
        <f t="shared" si="51"/>
        <v>350606.400214</v>
      </c>
      <c r="B2770" s="22">
        <v>400214</v>
      </c>
      <c r="C2770" s="23" t="s">
        <v>146</v>
      </c>
      <c r="D2770" s="21">
        <v>350606</v>
      </c>
      <c r="E2770" s="6" t="s">
        <v>332</v>
      </c>
      <c r="F2770" s="21" t="s">
        <v>5</v>
      </c>
      <c r="G2770" s="21" t="s">
        <v>25</v>
      </c>
    </row>
    <row r="2771" spans="1:7">
      <c r="A2771" s="21" t="str">
        <f t="shared" si="51"/>
        <v>350606.400219</v>
      </c>
      <c r="B2771" s="22">
        <v>400219</v>
      </c>
      <c r="C2771" s="23" t="s">
        <v>138</v>
      </c>
      <c r="D2771" s="21">
        <v>350606</v>
      </c>
      <c r="E2771" s="6" t="s">
        <v>332</v>
      </c>
      <c r="F2771" s="21" t="s">
        <v>5</v>
      </c>
      <c r="G2771" s="21" t="s">
        <v>25</v>
      </c>
    </row>
    <row r="2772" spans="1:7">
      <c r="A2772" s="21" t="str">
        <f t="shared" si="51"/>
        <v>350606.400220</v>
      </c>
      <c r="B2772" s="22">
        <v>400220</v>
      </c>
      <c r="C2772" s="23" t="s">
        <v>139</v>
      </c>
      <c r="D2772" s="21">
        <v>350606</v>
      </c>
      <c r="E2772" s="6" t="s">
        <v>332</v>
      </c>
      <c r="F2772" s="21" t="s">
        <v>5</v>
      </c>
      <c r="G2772" s="21" t="s">
        <v>25</v>
      </c>
    </row>
    <row r="2773" spans="1:7">
      <c r="A2773" s="21" t="str">
        <f t="shared" si="51"/>
        <v>350606.400221</v>
      </c>
      <c r="B2773" s="22">
        <v>400221</v>
      </c>
      <c r="C2773" s="23" t="s">
        <v>140</v>
      </c>
      <c r="D2773" s="21">
        <v>350606</v>
      </c>
      <c r="E2773" s="6" t="s">
        <v>332</v>
      </c>
      <c r="F2773" s="21" t="s">
        <v>5</v>
      </c>
      <c r="G2773" s="21" t="s">
        <v>25</v>
      </c>
    </row>
    <row r="2774" spans="1:7">
      <c r="A2774" s="8" t="str">
        <f t="shared" si="51"/>
        <v>350607.400177</v>
      </c>
      <c r="B2774" s="9">
        <v>400177</v>
      </c>
      <c r="C2774" s="10" t="s">
        <v>145</v>
      </c>
      <c r="D2774" s="1">
        <v>350607</v>
      </c>
      <c r="E2774" s="1" t="s">
        <v>369</v>
      </c>
      <c r="F2774" s="8" t="s">
        <v>5</v>
      </c>
      <c r="G2774" s="8" t="s">
        <v>25</v>
      </c>
    </row>
    <row r="2775" spans="1:7">
      <c r="A2775" s="13" t="str">
        <f t="shared" si="51"/>
        <v>350608.400003</v>
      </c>
      <c r="B2775" s="11">
        <v>400003</v>
      </c>
      <c r="C2775" s="12" t="s">
        <v>83</v>
      </c>
      <c r="D2775" s="36">
        <v>350608</v>
      </c>
      <c r="E2775" s="6" t="s">
        <v>334</v>
      </c>
      <c r="F2775" s="21" t="s">
        <v>5</v>
      </c>
      <c r="G2775" s="21" t="s">
        <v>25</v>
      </c>
    </row>
    <row r="2776" spans="1:7">
      <c r="A2776" s="13" t="str">
        <f t="shared" si="51"/>
        <v>350608.400004</v>
      </c>
      <c r="B2776" s="9">
        <v>400004</v>
      </c>
      <c r="C2776" s="10" t="s">
        <v>128</v>
      </c>
      <c r="D2776" s="36">
        <v>350608</v>
      </c>
      <c r="E2776" s="6" t="s">
        <v>334</v>
      </c>
      <c r="F2776" s="21" t="s">
        <v>5</v>
      </c>
      <c r="G2776" s="21" t="s">
        <v>25</v>
      </c>
    </row>
    <row r="2777" spans="1:7">
      <c r="A2777" s="13" t="str">
        <f t="shared" si="51"/>
        <v>350608.400005</v>
      </c>
      <c r="B2777" s="9">
        <v>400005</v>
      </c>
      <c r="C2777" s="10" t="s">
        <v>129</v>
      </c>
      <c r="D2777" s="36">
        <v>350608</v>
      </c>
      <c r="E2777" s="6" t="s">
        <v>334</v>
      </c>
      <c r="F2777" s="21" t="s">
        <v>5</v>
      </c>
      <c r="G2777" s="21" t="s">
        <v>25</v>
      </c>
    </row>
    <row r="2778" spans="1:7">
      <c r="A2778" s="13" t="str">
        <f t="shared" si="51"/>
        <v>350608.400006</v>
      </c>
      <c r="B2778" s="9">
        <v>400006</v>
      </c>
      <c r="C2778" s="10" t="s">
        <v>130</v>
      </c>
      <c r="D2778" s="36">
        <v>350608</v>
      </c>
      <c r="E2778" s="6" t="s">
        <v>334</v>
      </c>
      <c r="F2778" s="21" t="s">
        <v>5</v>
      </c>
      <c r="G2778" s="21" t="s">
        <v>25</v>
      </c>
    </row>
    <row r="2779" spans="1:7">
      <c r="A2779" s="13" t="str">
        <f t="shared" si="51"/>
        <v>350608.400007</v>
      </c>
      <c r="B2779" s="9">
        <v>400007</v>
      </c>
      <c r="C2779" s="10" t="s">
        <v>131</v>
      </c>
      <c r="D2779" s="36">
        <v>350608</v>
      </c>
      <c r="E2779" s="6" t="s">
        <v>334</v>
      </c>
      <c r="F2779" s="21" t="s">
        <v>5</v>
      </c>
      <c r="G2779" s="21" t="s">
        <v>25</v>
      </c>
    </row>
    <row r="2780" spans="1:7">
      <c r="A2780" s="13" t="str">
        <f t="shared" si="51"/>
        <v>350608.400010</v>
      </c>
      <c r="B2780" s="9">
        <v>400010</v>
      </c>
      <c r="C2780" s="10" t="s">
        <v>132</v>
      </c>
      <c r="D2780" s="36">
        <v>350608</v>
      </c>
      <c r="E2780" s="6" t="s">
        <v>334</v>
      </c>
      <c r="F2780" s="21" t="s">
        <v>5</v>
      </c>
      <c r="G2780" s="21" t="s">
        <v>25</v>
      </c>
    </row>
    <row r="2781" spans="1:7">
      <c r="A2781" s="13" t="str">
        <f t="shared" si="51"/>
        <v>350608.400011</v>
      </c>
      <c r="B2781" s="9">
        <v>400011</v>
      </c>
      <c r="C2781" s="10" t="s">
        <v>133</v>
      </c>
      <c r="D2781" s="36">
        <v>350608</v>
      </c>
      <c r="E2781" s="6" t="s">
        <v>334</v>
      </c>
      <c r="F2781" s="7" t="s">
        <v>356</v>
      </c>
      <c r="G2781" s="21" t="s">
        <v>25</v>
      </c>
    </row>
    <row r="2782" spans="1:7">
      <c r="A2782" s="13" t="str">
        <f t="shared" si="51"/>
        <v>350608.400012</v>
      </c>
      <c r="B2782" s="9">
        <v>400012</v>
      </c>
      <c r="C2782" s="10" t="s">
        <v>134</v>
      </c>
      <c r="D2782" s="36">
        <v>350608</v>
      </c>
      <c r="E2782" s="6" t="s">
        <v>334</v>
      </c>
      <c r="F2782" s="21" t="s">
        <v>5</v>
      </c>
      <c r="G2782" s="21" t="s">
        <v>25</v>
      </c>
    </row>
    <row r="2783" spans="1:7">
      <c r="A2783" s="13" t="str">
        <f t="shared" si="51"/>
        <v>350608.400013</v>
      </c>
      <c r="B2783" s="9">
        <v>400013</v>
      </c>
      <c r="C2783" s="10" t="s">
        <v>135</v>
      </c>
      <c r="D2783" s="36">
        <v>350608</v>
      </c>
      <c r="E2783" s="6" t="s">
        <v>334</v>
      </c>
      <c r="F2783" s="21" t="s">
        <v>5</v>
      </c>
      <c r="G2783" s="21" t="s">
        <v>25</v>
      </c>
    </row>
    <row r="2784" spans="1:7">
      <c r="A2784" s="13" t="str">
        <f t="shared" si="51"/>
        <v>350608.400014</v>
      </c>
      <c r="B2784" s="9">
        <v>400014</v>
      </c>
      <c r="C2784" s="10" t="s">
        <v>84</v>
      </c>
      <c r="D2784" s="36">
        <v>350608</v>
      </c>
      <c r="E2784" s="6" t="s">
        <v>334</v>
      </c>
      <c r="F2784" s="21" t="s">
        <v>5</v>
      </c>
      <c r="G2784" s="21" t="s">
        <v>25</v>
      </c>
    </row>
    <row r="2785" spans="1:7">
      <c r="A2785" s="13" t="str">
        <f t="shared" si="51"/>
        <v>350608.400015</v>
      </c>
      <c r="B2785" s="9">
        <v>400015</v>
      </c>
      <c r="C2785" s="10" t="s">
        <v>85</v>
      </c>
      <c r="D2785" s="36">
        <v>350608</v>
      </c>
      <c r="E2785" s="6" t="s">
        <v>334</v>
      </c>
      <c r="F2785" s="21" t="s">
        <v>5</v>
      </c>
      <c r="G2785" s="21" t="s">
        <v>25</v>
      </c>
    </row>
    <row r="2786" spans="1:7">
      <c r="A2786" s="13" t="str">
        <f t="shared" si="51"/>
        <v>350608.400016</v>
      </c>
      <c r="B2786" s="9">
        <v>400016</v>
      </c>
      <c r="C2786" s="10" t="s">
        <v>86</v>
      </c>
      <c r="D2786" s="36">
        <v>350608</v>
      </c>
      <c r="E2786" s="6" t="s">
        <v>334</v>
      </c>
      <c r="F2786" s="21" t="s">
        <v>5</v>
      </c>
      <c r="G2786" s="21" t="s">
        <v>25</v>
      </c>
    </row>
    <row r="2787" spans="1:7">
      <c r="A2787" s="13" t="str">
        <f t="shared" si="51"/>
        <v>350608.400017</v>
      </c>
      <c r="B2787" s="9">
        <v>400017</v>
      </c>
      <c r="C2787" s="10" t="s">
        <v>87</v>
      </c>
      <c r="D2787" s="36">
        <v>350608</v>
      </c>
      <c r="E2787" s="6" t="s">
        <v>334</v>
      </c>
      <c r="F2787" s="21" t="s">
        <v>5</v>
      </c>
      <c r="G2787" s="21" t="s">
        <v>25</v>
      </c>
    </row>
    <row r="2788" spans="1:7">
      <c r="A2788" s="13" t="str">
        <f t="shared" si="51"/>
        <v>350608.400020</v>
      </c>
      <c r="B2788" s="9">
        <v>400020</v>
      </c>
      <c r="C2788" s="10" t="s">
        <v>88</v>
      </c>
      <c r="D2788" s="36">
        <v>350608</v>
      </c>
      <c r="E2788" s="6" t="s">
        <v>334</v>
      </c>
      <c r="F2788" s="21" t="s">
        <v>5</v>
      </c>
      <c r="G2788" s="21" t="s">
        <v>25</v>
      </c>
    </row>
    <row r="2789" spans="1:7">
      <c r="A2789" s="13" t="str">
        <f t="shared" si="51"/>
        <v>350608.400021</v>
      </c>
      <c r="B2789" s="9">
        <v>400021</v>
      </c>
      <c r="C2789" s="10" t="s">
        <v>89</v>
      </c>
      <c r="D2789" s="36">
        <v>350608</v>
      </c>
      <c r="E2789" s="6" t="s">
        <v>334</v>
      </c>
      <c r="F2789" s="21" t="s">
        <v>5</v>
      </c>
      <c r="G2789" s="21" t="s">
        <v>25</v>
      </c>
    </row>
    <row r="2790" spans="1:7">
      <c r="A2790" s="13" t="str">
        <f t="shared" si="51"/>
        <v>350608.400022</v>
      </c>
      <c r="B2790" s="9">
        <v>400022</v>
      </c>
      <c r="C2790" s="10" t="s">
        <v>143</v>
      </c>
      <c r="D2790" s="36">
        <v>350608</v>
      </c>
      <c r="E2790" s="6" t="s">
        <v>334</v>
      </c>
      <c r="F2790" s="21" t="s">
        <v>5</v>
      </c>
      <c r="G2790" s="21" t="s">
        <v>25</v>
      </c>
    </row>
    <row r="2791" spans="1:7">
      <c r="A2791" s="13" t="str">
        <f t="shared" si="51"/>
        <v>350608.400024</v>
      </c>
      <c r="B2791" s="9">
        <v>400024</v>
      </c>
      <c r="C2791" s="10" t="s">
        <v>144</v>
      </c>
      <c r="D2791" s="36">
        <v>350608</v>
      </c>
      <c r="E2791" s="6" t="s">
        <v>334</v>
      </c>
      <c r="F2791" s="21" t="s">
        <v>5</v>
      </c>
      <c r="G2791" s="21" t="s">
        <v>25</v>
      </c>
    </row>
    <row r="2792" spans="1:7">
      <c r="A2792" s="13" t="str">
        <f t="shared" si="51"/>
        <v>350608.400025</v>
      </c>
      <c r="B2792" s="9">
        <v>400025</v>
      </c>
      <c r="C2792" s="10" t="s">
        <v>147</v>
      </c>
      <c r="D2792" s="36">
        <v>350608</v>
      </c>
      <c r="E2792" s="6" t="s">
        <v>334</v>
      </c>
      <c r="F2792" s="21" t="s">
        <v>5</v>
      </c>
      <c r="G2792" s="21" t="s">
        <v>25</v>
      </c>
    </row>
    <row r="2793" spans="1:7">
      <c r="A2793" s="13" t="str">
        <f t="shared" si="51"/>
        <v>350608.400026</v>
      </c>
      <c r="B2793" s="9">
        <v>400026</v>
      </c>
      <c r="C2793" s="10" t="s">
        <v>148</v>
      </c>
      <c r="D2793" s="36">
        <v>350608</v>
      </c>
      <c r="E2793" s="6" t="s">
        <v>334</v>
      </c>
      <c r="F2793" s="21" t="s">
        <v>5</v>
      </c>
      <c r="G2793" s="21" t="s">
        <v>25</v>
      </c>
    </row>
    <row r="2794" spans="1:7">
      <c r="A2794" s="13" t="str">
        <f t="shared" si="51"/>
        <v>350608.400027</v>
      </c>
      <c r="B2794" s="9">
        <v>400027</v>
      </c>
      <c r="C2794" s="10" t="s">
        <v>149</v>
      </c>
      <c r="D2794" s="36">
        <v>350608</v>
      </c>
      <c r="E2794" s="6" t="s">
        <v>334</v>
      </c>
      <c r="F2794" s="21" t="s">
        <v>5</v>
      </c>
      <c r="G2794" s="21" t="s">
        <v>25</v>
      </c>
    </row>
    <row r="2795" spans="1:7">
      <c r="A2795" s="13" t="str">
        <f t="shared" si="51"/>
        <v>350608.400028</v>
      </c>
      <c r="B2795" s="9">
        <v>400028</v>
      </c>
      <c r="C2795" s="10" t="s">
        <v>150</v>
      </c>
      <c r="D2795" s="36">
        <v>350608</v>
      </c>
      <c r="E2795" s="6" t="s">
        <v>334</v>
      </c>
      <c r="F2795" s="21" t="s">
        <v>5</v>
      </c>
      <c r="G2795" s="21" t="s">
        <v>25</v>
      </c>
    </row>
    <row r="2796" spans="1:7">
      <c r="A2796" s="13" t="str">
        <f t="shared" si="51"/>
        <v>350608.400029</v>
      </c>
      <c r="B2796" s="9">
        <v>400029</v>
      </c>
      <c r="C2796" s="10" t="s">
        <v>151</v>
      </c>
      <c r="D2796" s="36">
        <v>350608</v>
      </c>
      <c r="E2796" s="6" t="s">
        <v>334</v>
      </c>
      <c r="F2796" s="21" t="s">
        <v>5</v>
      </c>
      <c r="G2796" s="21" t="s">
        <v>25</v>
      </c>
    </row>
    <row r="2797" spans="1:7">
      <c r="A2797" s="13" t="str">
        <f t="shared" si="51"/>
        <v>350608.400030</v>
      </c>
      <c r="B2797" s="9">
        <v>400030</v>
      </c>
      <c r="C2797" s="10" t="s">
        <v>152</v>
      </c>
      <c r="D2797" s="36">
        <v>350608</v>
      </c>
      <c r="E2797" s="6" t="s">
        <v>334</v>
      </c>
      <c r="F2797" s="21" t="s">
        <v>5</v>
      </c>
      <c r="G2797" s="21" t="s">
        <v>25</v>
      </c>
    </row>
    <row r="2798" spans="1:7">
      <c r="A2798" s="13" t="str">
        <f t="shared" si="51"/>
        <v>350608.400175</v>
      </c>
      <c r="B2798" s="9">
        <v>400175</v>
      </c>
      <c r="C2798" s="10" t="s">
        <v>141</v>
      </c>
      <c r="D2798" s="36">
        <v>350608</v>
      </c>
      <c r="E2798" s="6" t="s">
        <v>334</v>
      </c>
      <c r="F2798" s="21" t="s">
        <v>5</v>
      </c>
      <c r="G2798" s="21" t="s">
        <v>25</v>
      </c>
    </row>
    <row r="2799" spans="1:7">
      <c r="A2799" s="13" t="str">
        <f t="shared" si="51"/>
        <v>350608.400176</v>
      </c>
      <c r="B2799" s="9">
        <v>400176</v>
      </c>
      <c r="C2799" s="10" t="s">
        <v>142</v>
      </c>
      <c r="D2799" s="36">
        <v>350608</v>
      </c>
      <c r="E2799" s="6" t="s">
        <v>334</v>
      </c>
      <c r="F2799" s="21" t="s">
        <v>5</v>
      </c>
      <c r="G2799" s="21" t="s">
        <v>25</v>
      </c>
    </row>
    <row r="2800" spans="1:7">
      <c r="A2800" s="13" t="str">
        <f t="shared" si="51"/>
        <v>350608.400177</v>
      </c>
      <c r="B2800" s="9">
        <v>400177</v>
      </c>
      <c r="C2800" s="10" t="s">
        <v>145</v>
      </c>
      <c r="D2800" s="36">
        <v>350608</v>
      </c>
      <c r="E2800" s="6" t="s">
        <v>334</v>
      </c>
      <c r="F2800" s="21" t="s">
        <v>5</v>
      </c>
      <c r="G2800" s="21" t="s">
        <v>25</v>
      </c>
    </row>
    <row r="2801" spans="1:7">
      <c r="A2801" s="13" t="str">
        <f t="shared" si="51"/>
        <v>350608.400178</v>
      </c>
      <c r="B2801" s="9">
        <v>400178</v>
      </c>
      <c r="C2801" s="10" t="s">
        <v>153</v>
      </c>
      <c r="D2801" s="36">
        <v>350608</v>
      </c>
      <c r="E2801" s="6" t="s">
        <v>334</v>
      </c>
      <c r="F2801" s="21" t="s">
        <v>5</v>
      </c>
      <c r="G2801" s="21" t="s">
        <v>25</v>
      </c>
    </row>
    <row r="2802" spans="1:7">
      <c r="A2802" s="13" t="str">
        <f t="shared" si="51"/>
        <v>350608.400179</v>
      </c>
      <c r="B2802" s="9">
        <v>400179</v>
      </c>
      <c r="C2802" s="10" t="s">
        <v>155</v>
      </c>
      <c r="D2802" s="36">
        <v>350608</v>
      </c>
      <c r="E2802" s="6" t="s">
        <v>334</v>
      </c>
      <c r="F2802" s="21" t="s">
        <v>5</v>
      </c>
      <c r="G2802" s="21" t="s">
        <v>25</v>
      </c>
    </row>
    <row r="2803" spans="1:7">
      <c r="A2803" s="13" t="str">
        <f t="shared" si="51"/>
        <v>350608.400180</v>
      </c>
      <c r="B2803" s="13">
        <v>400180</v>
      </c>
      <c r="C2803" s="14" t="s">
        <v>154</v>
      </c>
      <c r="D2803" s="36">
        <v>350608</v>
      </c>
      <c r="E2803" s="6" t="s">
        <v>334</v>
      </c>
      <c r="F2803" s="21" t="s">
        <v>5</v>
      </c>
      <c r="G2803" s="21" t="s">
        <v>25</v>
      </c>
    </row>
    <row r="2804" spans="1:7">
      <c r="A2804" s="13" t="str">
        <f t="shared" si="51"/>
        <v>350608.400202</v>
      </c>
      <c r="B2804" s="9">
        <v>400202</v>
      </c>
      <c r="C2804" s="10" t="s">
        <v>136</v>
      </c>
      <c r="D2804" s="36">
        <v>350608</v>
      </c>
      <c r="E2804" s="6" t="s">
        <v>334</v>
      </c>
      <c r="F2804" s="21" t="s">
        <v>5</v>
      </c>
      <c r="G2804" s="21" t="s">
        <v>25</v>
      </c>
    </row>
    <row r="2805" spans="1:7">
      <c r="A2805" s="13" t="str">
        <f t="shared" si="51"/>
        <v>350608.400203</v>
      </c>
      <c r="B2805" s="9">
        <v>400203</v>
      </c>
      <c r="C2805" s="10" t="s">
        <v>137</v>
      </c>
      <c r="D2805" s="36">
        <v>350608</v>
      </c>
      <c r="E2805" s="6" t="s">
        <v>334</v>
      </c>
      <c r="F2805" s="21" t="s">
        <v>5</v>
      </c>
      <c r="G2805" s="21" t="s">
        <v>25</v>
      </c>
    </row>
    <row r="2806" spans="1:7">
      <c r="A2806" s="13" t="str">
        <f t="shared" si="51"/>
        <v>350608.400214</v>
      </c>
      <c r="B2806" s="9">
        <v>400214</v>
      </c>
      <c r="C2806" s="10" t="s">
        <v>146</v>
      </c>
      <c r="D2806" s="36">
        <v>350608</v>
      </c>
      <c r="E2806" s="6" t="s">
        <v>334</v>
      </c>
      <c r="F2806" s="21" t="s">
        <v>5</v>
      </c>
      <c r="G2806" s="21" t="s">
        <v>25</v>
      </c>
    </row>
    <row r="2807" spans="1:7">
      <c r="A2807" s="13" t="str">
        <f t="shared" si="51"/>
        <v>350608.400219</v>
      </c>
      <c r="B2807" s="9">
        <v>400219</v>
      </c>
      <c r="C2807" s="10" t="s">
        <v>138</v>
      </c>
      <c r="D2807" s="36">
        <v>350608</v>
      </c>
      <c r="E2807" s="6" t="s">
        <v>334</v>
      </c>
      <c r="F2807" s="21" t="s">
        <v>5</v>
      </c>
      <c r="G2807" s="21" t="s">
        <v>25</v>
      </c>
    </row>
    <row r="2808" spans="1:7">
      <c r="A2808" s="13" t="str">
        <f t="shared" si="51"/>
        <v>350608.400220</v>
      </c>
      <c r="B2808" s="9">
        <v>400220</v>
      </c>
      <c r="C2808" s="10" t="s">
        <v>139</v>
      </c>
      <c r="D2808" s="36">
        <v>350608</v>
      </c>
      <c r="E2808" s="6" t="s">
        <v>334</v>
      </c>
      <c r="F2808" s="21" t="s">
        <v>5</v>
      </c>
      <c r="G2808" s="21" t="s">
        <v>25</v>
      </c>
    </row>
    <row r="2809" spans="1:7">
      <c r="A2809" s="13" t="str">
        <f t="shared" si="51"/>
        <v>350608.400221</v>
      </c>
      <c r="B2809" s="9">
        <v>400221</v>
      </c>
      <c r="C2809" s="10" t="s">
        <v>140</v>
      </c>
      <c r="D2809" s="36">
        <v>350608</v>
      </c>
      <c r="E2809" s="6" t="s">
        <v>334</v>
      </c>
      <c r="F2809" s="21" t="s">
        <v>5</v>
      </c>
      <c r="G2809" s="21" t="s">
        <v>25</v>
      </c>
    </row>
    <row r="2810" spans="1:7">
      <c r="A2810" s="18" t="str">
        <f t="shared" si="51"/>
        <v>360101.400003</v>
      </c>
      <c r="B2810" s="18">
        <v>400003</v>
      </c>
      <c r="C2810" s="19" t="s">
        <v>83</v>
      </c>
      <c r="D2810" s="20">
        <v>360101</v>
      </c>
      <c r="E2810" s="6" t="s">
        <v>297</v>
      </c>
      <c r="F2810" s="20" t="s">
        <v>5</v>
      </c>
      <c r="G2810" s="20" t="s">
        <v>25</v>
      </c>
    </row>
    <row r="2811" spans="1:7">
      <c r="A2811" s="21" t="str">
        <f t="shared" si="51"/>
        <v>360101.400004</v>
      </c>
      <c r="B2811" s="22">
        <v>400004</v>
      </c>
      <c r="C2811" s="23" t="s">
        <v>128</v>
      </c>
      <c r="D2811" s="21">
        <v>360101</v>
      </c>
      <c r="E2811" s="6" t="s">
        <v>297</v>
      </c>
      <c r="F2811" s="21" t="s">
        <v>5</v>
      </c>
      <c r="G2811" s="21" t="s">
        <v>25</v>
      </c>
    </row>
    <row r="2812" spans="1:7">
      <c r="A2812" s="21" t="str">
        <f t="shared" si="51"/>
        <v>360101.400005</v>
      </c>
      <c r="B2812" s="22">
        <v>400005</v>
      </c>
      <c r="C2812" s="23" t="s">
        <v>129</v>
      </c>
      <c r="D2812" s="21">
        <v>360101</v>
      </c>
      <c r="E2812" s="6" t="s">
        <v>297</v>
      </c>
      <c r="F2812" s="21" t="s">
        <v>5</v>
      </c>
      <c r="G2812" s="21" t="s">
        <v>25</v>
      </c>
    </row>
    <row r="2813" spans="1:7">
      <c r="A2813" s="21" t="str">
        <f t="shared" si="51"/>
        <v>360101.400006</v>
      </c>
      <c r="B2813" s="22">
        <v>400006</v>
      </c>
      <c r="C2813" s="23" t="s">
        <v>130</v>
      </c>
      <c r="D2813" s="21">
        <v>360101</v>
      </c>
      <c r="E2813" s="6" t="s">
        <v>297</v>
      </c>
      <c r="F2813" s="21" t="s">
        <v>5</v>
      </c>
      <c r="G2813" s="21" t="s">
        <v>25</v>
      </c>
    </row>
    <row r="2814" spans="1:7">
      <c r="A2814" s="21" t="str">
        <f t="shared" si="51"/>
        <v>360101.400007</v>
      </c>
      <c r="B2814" s="22">
        <v>400007</v>
      </c>
      <c r="C2814" s="23" t="s">
        <v>131</v>
      </c>
      <c r="D2814" s="21">
        <v>360101</v>
      </c>
      <c r="E2814" s="6" t="s">
        <v>297</v>
      </c>
      <c r="F2814" s="21" t="s">
        <v>5</v>
      </c>
      <c r="G2814" s="21" t="s">
        <v>25</v>
      </c>
    </row>
    <row r="2815" spans="1:7">
      <c r="A2815" s="21" t="str">
        <f t="shared" si="51"/>
        <v>360101.400010</v>
      </c>
      <c r="B2815" s="22">
        <v>400010</v>
      </c>
      <c r="C2815" s="23" t="s">
        <v>132</v>
      </c>
      <c r="D2815" s="21">
        <v>360101</v>
      </c>
      <c r="E2815" s="6" t="s">
        <v>297</v>
      </c>
      <c r="F2815" s="21" t="s">
        <v>5</v>
      </c>
      <c r="G2815" s="21" t="s">
        <v>25</v>
      </c>
    </row>
    <row r="2816" spans="1:7">
      <c r="A2816" s="21" t="str">
        <f t="shared" si="51"/>
        <v>360101.400011</v>
      </c>
      <c r="B2816" s="22">
        <v>400011</v>
      </c>
      <c r="C2816" s="23" t="s">
        <v>133</v>
      </c>
      <c r="D2816" s="21">
        <v>360101</v>
      </c>
      <c r="E2816" s="6" t="s">
        <v>297</v>
      </c>
      <c r="F2816" s="7" t="s">
        <v>356</v>
      </c>
      <c r="G2816" s="21" t="s">
        <v>25</v>
      </c>
    </row>
    <row r="2817" spans="1:7">
      <c r="A2817" s="21" t="str">
        <f t="shared" si="51"/>
        <v>360101.400012</v>
      </c>
      <c r="B2817" s="22">
        <v>400012</v>
      </c>
      <c r="C2817" s="23" t="s">
        <v>134</v>
      </c>
      <c r="D2817" s="21">
        <v>360101</v>
      </c>
      <c r="E2817" s="6" t="s">
        <v>297</v>
      </c>
      <c r="F2817" s="21" t="s">
        <v>5</v>
      </c>
      <c r="G2817" s="21" t="s">
        <v>25</v>
      </c>
    </row>
    <row r="2818" spans="1:7">
      <c r="A2818" s="21" t="str">
        <f t="shared" si="51"/>
        <v>360101.400013</v>
      </c>
      <c r="B2818" s="22">
        <v>400013</v>
      </c>
      <c r="C2818" s="23" t="s">
        <v>135</v>
      </c>
      <c r="D2818" s="21">
        <v>360101</v>
      </c>
      <c r="E2818" s="6" t="s">
        <v>297</v>
      </c>
      <c r="F2818" s="21" t="s">
        <v>5</v>
      </c>
      <c r="G2818" s="21" t="s">
        <v>25</v>
      </c>
    </row>
    <row r="2819" spans="1:7">
      <c r="A2819" s="21" t="str">
        <f t="shared" si="51"/>
        <v>360101.400014</v>
      </c>
      <c r="B2819" s="22">
        <v>400014</v>
      </c>
      <c r="C2819" s="23" t="s">
        <v>84</v>
      </c>
      <c r="D2819" s="21">
        <v>360101</v>
      </c>
      <c r="E2819" s="6" t="s">
        <v>297</v>
      </c>
      <c r="F2819" s="21" t="s">
        <v>5</v>
      </c>
      <c r="G2819" s="21" t="s">
        <v>25</v>
      </c>
    </row>
    <row r="2820" spans="1:7">
      <c r="A2820" s="21" t="str">
        <f t="shared" si="51"/>
        <v>360101.400015</v>
      </c>
      <c r="B2820" s="22">
        <v>400015</v>
      </c>
      <c r="C2820" s="23" t="s">
        <v>85</v>
      </c>
      <c r="D2820" s="21">
        <v>360101</v>
      </c>
      <c r="E2820" s="6" t="s">
        <v>297</v>
      </c>
      <c r="F2820" s="21" t="s">
        <v>5</v>
      </c>
      <c r="G2820" s="21" t="s">
        <v>25</v>
      </c>
    </row>
    <row r="2821" spans="1:7">
      <c r="A2821" s="21" t="str">
        <f t="shared" si="51"/>
        <v>360101.400016</v>
      </c>
      <c r="B2821" s="22">
        <v>400016</v>
      </c>
      <c r="C2821" s="23" t="s">
        <v>86</v>
      </c>
      <c r="D2821" s="21">
        <v>360101</v>
      </c>
      <c r="E2821" s="6" t="s">
        <v>297</v>
      </c>
      <c r="F2821" s="21" t="s">
        <v>5</v>
      </c>
      <c r="G2821" s="21" t="s">
        <v>25</v>
      </c>
    </row>
    <row r="2822" spans="1:7">
      <c r="A2822" s="21" t="str">
        <f t="shared" si="51"/>
        <v>360101.400017</v>
      </c>
      <c r="B2822" s="22">
        <v>400017</v>
      </c>
      <c r="C2822" s="23" t="s">
        <v>87</v>
      </c>
      <c r="D2822" s="21">
        <v>360101</v>
      </c>
      <c r="E2822" s="6" t="s">
        <v>297</v>
      </c>
      <c r="F2822" s="21" t="s">
        <v>5</v>
      </c>
      <c r="G2822" s="21" t="s">
        <v>25</v>
      </c>
    </row>
    <row r="2823" spans="1:7">
      <c r="A2823" s="21" t="str">
        <f t="shared" si="51"/>
        <v>360101.400020</v>
      </c>
      <c r="B2823" s="22">
        <v>400020</v>
      </c>
      <c r="C2823" s="23" t="s">
        <v>88</v>
      </c>
      <c r="D2823" s="21">
        <v>360101</v>
      </c>
      <c r="E2823" s="6" t="s">
        <v>297</v>
      </c>
      <c r="F2823" s="21" t="s">
        <v>5</v>
      </c>
      <c r="G2823" s="21" t="s">
        <v>25</v>
      </c>
    </row>
    <row r="2824" spans="1:7">
      <c r="A2824" s="21" t="str">
        <f t="shared" si="51"/>
        <v>360101.400021</v>
      </c>
      <c r="B2824" s="22">
        <v>400021</v>
      </c>
      <c r="C2824" s="23" t="s">
        <v>89</v>
      </c>
      <c r="D2824" s="21">
        <v>360101</v>
      </c>
      <c r="E2824" s="6" t="s">
        <v>297</v>
      </c>
      <c r="F2824" s="21" t="s">
        <v>5</v>
      </c>
      <c r="G2824" s="21" t="s">
        <v>25</v>
      </c>
    </row>
    <row r="2825" spans="1:7">
      <c r="A2825" s="21" t="str">
        <f t="shared" si="51"/>
        <v>360101.400022</v>
      </c>
      <c r="B2825" s="22">
        <v>400022</v>
      </c>
      <c r="C2825" s="23" t="s">
        <v>143</v>
      </c>
      <c r="D2825" s="21">
        <v>360101</v>
      </c>
      <c r="E2825" s="6" t="s">
        <v>297</v>
      </c>
      <c r="F2825" s="21" t="s">
        <v>5</v>
      </c>
      <c r="G2825" s="21" t="s">
        <v>25</v>
      </c>
    </row>
    <row r="2826" spans="1:7">
      <c r="A2826" s="21" t="str">
        <f t="shared" ref="A2826:A2889" si="52">CONCATENATE(D2826,".",B2826)</f>
        <v>360101.400024</v>
      </c>
      <c r="B2826" s="22">
        <v>400024</v>
      </c>
      <c r="C2826" s="23" t="s">
        <v>144</v>
      </c>
      <c r="D2826" s="21">
        <v>360101</v>
      </c>
      <c r="E2826" s="6" t="s">
        <v>297</v>
      </c>
      <c r="F2826" s="21" t="s">
        <v>5</v>
      </c>
      <c r="G2826" s="21" t="s">
        <v>25</v>
      </c>
    </row>
    <row r="2827" spans="1:7">
      <c r="A2827" s="21" t="str">
        <f t="shared" si="52"/>
        <v>360101.400025</v>
      </c>
      <c r="B2827" s="22">
        <v>400025</v>
      </c>
      <c r="C2827" s="23" t="s">
        <v>147</v>
      </c>
      <c r="D2827" s="21">
        <v>360101</v>
      </c>
      <c r="E2827" s="6" t="s">
        <v>297</v>
      </c>
      <c r="F2827" s="21" t="s">
        <v>5</v>
      </c>
      <c r="G2827" s="21" t="s">
        <v>25</v>
      </c>
    </row>
    <row r="2828" spans="1:7">
      <c r="A2828" s="21" t="str">
        <f t="shared" si="52"/>
        <v>360101.400026</v>
      </c>
      <c r="B2828" s="22">
        <v>400026</v>
      </c>
      <c r="C2828" s="23" t="s">
        <v>148</v>
      </c>
      <c r="D2828" s="21">
        <v>360101</v>
      </c>
      <c r="E2828" s="6" t="s">
        <v>297</v>
      </c>
      <c r="F2828" s="21" t="s">
        <v>5</v>
      </c>
      <c r="G2828" s="21" t="s">
        <v>25</v>
      </c>
    </row>
    <row r="2829" spans="1:7">
      <c r="A2829" s="21" t="str">
        <f t="shared" si="52"/>
        <v>360101.400027</v>
      </c>
      <c r="B2829" s="22">
        <v>400027</v>
      </c>
      <c r="C2829" s="23" t="s">
        <v>149</v>
      </c>
      <c r="D2829" s="21">
        <v>360101</v>
      </c>
      <c r="E2829" s="6" t="s">
        <v>297</v>
      </c>
      <c r="F2829" s="21" t="s">
        <v>5</v>
      </c>
      <c r="G2829" s="21" t="s">
        <v>25</v>
      </c>
    </row>
    <row r="2830" spans="1:7">
      <c r="A2830" s="21" t="str">
        <f t="shared" si="52"/>
        <v>360101.400028</v>
      </c>
      <c r="B2830" s="22">
        <v>400028</v>
      </c>
      <c r="C2830" s="23" t="s">
        <v>150</v>
      </c>
      <c r="D2830" s="21">
        <v>360101</v>
      </c>
      <c r="E2830" s="6" t="s">
        <v>297</v>
      </c>
      <c r="F2830" s="21" t="s">
        <v>5</v>
      </c>
      <c r="G2830" s="21" t="s">
        <v>25</v>
      </c>
    </row>
    <row r="2831" spans="1:7">
      <c r="A2831" s="21" t="str">
        <f t="shared" si="52"/>
        <v>360101.400029</v>
      </c>
      <c r="B2831" s="22">
        <v>400029</v>
      </c>
      <c r="C2831" s="23" t="s">
        <v>151</v>
      </c>
      <c r="D2831" s="21">
        <v>360101</v>
      </c>
      <c r="E2831" s="6" t="s">
        <v>297</v>
      </c>
      <c r="F2831" s="21" t="s">
        <v>5</v>
      </c>
      <c r="G2831" s="21" t="s">
        <v>25</v>
      </c>
    </row>
    <row r="2832" spans="1:7">
      <c r="A2832" s="21" t="str">
        <f t="shared" si="52"/>
        <v>360101.400030</v>
      </c>
      <c r="B2832" s="22">
        <v>400030</v>
      </c>
      <c r="C2832" s="23" t="s">
        <v>152</v>
      </c>
      <c r="D2832" s="21">
        <v>360101</v>
      </c>
      <c r="E2832" s="6" t="s">
        <v>297</v>
      </c>
      <c r="F2832" s="21" t="s">
        <v>5</v>
      </c>
      <c r="G2832" s="21" t="s">
        <v>25</v>
      </c>
    </row>
    <row r="2833" spans="1:7">
      <c r="A2833" s="21" t="str">
        <f t="shared" si="52"/>
        <v>360101.400175</v>
      </c>
      <c r="B2833" s="22">
        <v>400175</v>
      </c>
      <c r="C2833" s="23" t="s">
        <v>141</v>
      </c>
      <c r="D2833" s="21">
        <v>360101</v>
      </c>
      <c r="E2833" s="6" t="s">
        <v>297</v>
      </c>
      <c r="F2833" s="21" t="s">
        <v>5</v>
      </c>
      <c r="G2833" s="21" t="s">
        <v>25</v>
      </c>
    </row>
    <row r="2834" spans="1:7">
      <c r="A2834" s="21" t="str">
        <f t="shared" si="52"/>
        <v>360101.400176</v>
      </c>
      <c r="B2834" s="22">
        <v>400176</v>
      </c>
      <c r="C2834" s="23" t="s">
        <v>142</v>
      </c>
      <c r="D2834" s="21">
        <v>360101</v>
      </c>
      <c r="E2834" s="6" t="s">
        <v>297</v>
      </c>
      <c r="F2834" s="21" t="s">
        <v>5</v>
      </c>
      <c r="G2834" s="21" t="s">
        <v>25</v>
      </c>
    </row>
    <row r="2835" spans="1:7">
      <c r="A2835" s="21" t="str">
        <f t="shared" si="52"/>
        <v>360101.400177</v>
      </c>
      <c r="B2835" s="22">
        <v>400177</v>
      </c>
      <c r="C2835" s="23" t="s">
        <v>145</v>
      </c>
      <c r="D2835" s="21">
        <v>360101</v>
      </c>
      <c r="E2835" s="6" t="s">
        <v>297</v>
      </c>
      <c r="F2835" s="21" t="s">
        <v>5</v>
      </c>
      <c r="G2835" s="21" t="s">
        <v>25</v>
      </c>
    </row>
    <row r="2836" spans="1:7">
      <c r="A2836" s="21" t="str">
        <f t="shared" si="52"/>
        <v>360101.400178</v>
      </c>
      <c r="B2836" s="22">
        <v>400178</v>
      </c>
      <c r="C2836" s="23" t="s">
        <v>153</v>
      </c>
      <c r="D2836" s="21">
        <v>360101</v>
      </c>
      <c r="E2836" s="6" t="s">
        <v>297</v>
      </c>
      <c r="F2836" s="21" t="s">
        <v>5</v>
      </c>
      <c r="G2836" s="21" t="s">
        <v>25</v>
      </c>
    </row>
    <row r="2837" spans="1:7">
      <c r="A2837" s="21" t="str">
        <f t="shared" si="52"/>
        <v>360101.400179</v>
      </c>
      <c r="B2837" s="22">
        <v>400179</v>
      </c>
      <c r="C2837" s="23" t="s">
        <v>155</v>
      </c>
      <c r="D2837" s="21">
        <v>360101</v>
      </c>
      <c r="E2837" s="6" t="s">
        <v>297</v>
      </c>
      <c r="F2837" s="21" t="s">
        <v>5</v>
      </c>
      <c r="G2837" s="21" t="s">
        <v>25</v>
      </c>
    </row>
    <row r="2838" spans="1:7">
      <c r="A2838" s="24" t="str">
        <f t="shared" si="52"/>
        <v>360101.400180</v>
      </c>
      <c r="B2838" s="24">
        <v>400180</v>
      </c>
      <c r="C2838" s="25" t="s">
        <v>154</v>
      </c>
      <c r="D2838" s="26">
        <v>360101</v>
      </c>
      <c r="E2838" s="6" t="s">
        <v>297</v>
      </c>
      <c r="F2838" s="26" t="s">
        <v>5</v>
      </c>
      <c r="G2838" s="26" t="s">
        <v>25</v>
      </c>
    </row>
    <row r="2839" spans="1:7">
      <c r="A2839" s="21" t="str">
        <f t="shared" si="52"/>
        <v>360101.400202</v>
      </c>
      <c r="B2839" s="22">
        <v>400202</v>
      </c>
      <c r="C2839" s="23" t="s">
        <v>136</v>
      </c>
      <c r="D2839" s="21">
        <v>360101</v>
      </c>
      <c r="E2839" s="6" t="s">
        <v>297</v>
      </c>
      <c r="F2839" s="21" t="s">
        <v>5</v>
      </c>
      <c r="G2839" s="21" t="s">
        <v>25</v>
      </c>
    </row>
    <row r="2840" spans="1:7">
      <c r="A2840" s="21" t="str">
        <f t="shared" si="52"/>
        <v>360101.400203</v>
      </c>
      <c r="B2840" s="22">
        <v>400203</v>
      </c>
      <c r="C2840" s="23" t="s">
        <v>137</v>
      </c>
      <c r="D2840" s="21">
        <v>360101</v>
      </c>
      <c r="E2840" s="6" t="s">
        <v>297</v>
      </c>
      <c r="F2840" s="21" t="s">
        <v>5</v>
      </c>
      <c r="G2840" s="21" t="s">
        <v>25</v>
      </c>
    </row>
    <row r="2841" spans="1:7">
      <c r="A2841" s="21" t="str">
        <f t="shared" si="52"/>
        <v>360101.400214</v>
      </c>
      <c r="B2841" s="22">
        <v>400214</v>
      </c>
      <c r="C2841" s="23" t="s">
        <v>146</v>
      </c>
      <c r="D2841" s="21">
        <v>360101</v>
      </c>
      <c r="E2841" s="6" t="s">
        <v>297</v>
      </c>
      <c r="F2841" s="21" t="s">
        <v>5</v>
      </c>
      <c r="G2841" s="21" t="s">
        <v>25</v>
      </c>
    </row>
    <row r="2842" spans="1:7">
      <c r="A2842" s="21" t="str">
        <f t="shared" si="52"/>
        <v>360101.400219</v>
      </c>
      <c r="B2842" s="22">
        <v>400219</v>
      </c>
      <c r="C2842" s="23" t="s">
        <v>138</v>
      </c>
      <c r="D2842" s="21">
        <v>360101</v>
      </c>
      <c r="E2842" s="6" t="s">
        <v>297</v>
      </c>
      <c r="F2842" s="21" t="s">
        <v>5</v>
      </c>
      <c r="G2842" s="21" t="s">
        <v>25</v>
      </c>
    </row>
    <row r="2843" spans="1:7">
      <c r="A2843" s="21" t="str">
        <f t="shared" si="52"/>
        <v>360101.400220</v>
      </c>
      <c r="B2843" s="22">
        <v>400220</v>
      </c>
      <c r="C2843" s="23" t="s">
        <v>139</v>
      </c>
      <c r="D2843" s="21">
        <v>360101</v>
      </c>
      <c r="E2843" s="6" t="s">
        <v>297</v>
      </c>
      <c r="F2843" s="21" t="s">
        <v>5</v>
      </c>
      <c r="G2843" s="21" t="s">
        <v>25</v>
      </c>
    </row>
    <row r="2844" spans="1:7">
      <c r="A2844" s="21" t="str">
        <f t="shared" si="52"/>
        <v>360101.400221</v>
      </c>
      <c r="B2844" s="22">
        <v>400221</v>
      </c>
      <c r="C2844" s="23" t="s">
        <v>140</v>
      </c>
      <c r="D2844" s="21">
        <v>360101</v>
      </c>
      <c r="E2844" s="6" t="s">
        <v>297</v>
      </c>
      <c r="F2844" s="21" t="s">
        <v>5</v>
      </c>
      <c r="G2844" s="21" t="s">
        <v>25</v>
      </c>
    </row>
    <row r="2845" spans="1:7">
      <c r="A2845" s="11" t="str">
        <f t="shared" si="52"/>
        <v>360102.400003</v>
      </c>
      <c r="B2845" s="11">
        <v>400003</v>
      </c>
      <c r="C2845" s="12" t="s">
        <v>83</v>
      </c>
      <c r="D2845" s="15">
        <v>360102</v>
      </c>
      <c r="E2845" s="6" t="s">
        <v>290</v>
      </c>
      <c r="F2845" s="15" t="s">
        <v>5</v>
      </c>
      <c r="G2845" s="15" t="s">
        <v>25</v>
      </c>
    </row>
    <row r="2846" spans="1:7">
      <c r="A2846" s="8" t="str">
        <f t="shared" si="52"/>
        <v>360102.400004</v>
      </c>
      <c r="B2846" s="9">
        <v>400004</v>
      </c>
      <c r="C2846" s="10" t="s">
        <v>128</v>
      </c>
      <c r="D2846" s="8">
        <v>360102</v>
      </c>
      <c r="E2846" s="6" t="s">
        <v>290</v>
      </c>
      <c r="F2846" s="8" t="s">
        <v>5</v>
      </c>
      <c r="G2846" s="8" t="s">
        <v>25</v>
      </c>
    </row>
    <row r="2847" spans="1:7">
      <c r="A2847" s="8" t="str">
        <f t="shared" si="52"/>
        <v>360102.400005</v>
      </c>
      <c r="B2847" s="9">
        <v>400005</v>
      </c>
      <c r="C2847" s="10" t="s">
        <v>129</v>
      </c>
      <c r="D2847" s="8">
        <v>360102</v>
      </c>
      <c r="E2847" s="6" t="s">
        <v>290</v>
      </c>
      <c r="F2847" s="8" t="s">
        <v>5</v>
      </c>
      <c r="G2847" s="8" t="s">
        <v>25</v>
      </c>
    </row>
    <row r="2848" spans="1:7">
      <c r="A2848" s="8" t="str">
        <f t="shared" si="52"/>
        <v>360102.400006</v>
      </c>
      <c r="B2848" s="9">
        <v>400006</v>
      </c>
      <c r="C2848" s="10" t="s">
        <v>130</v>
      </c>
      <c r="D2848" s="8">
        <v>360102</v>
      </c>
      <c r="E2848" s="6" t="s">
        <v>290</v>
      </c>
      <c r="F2848" s="8" t="s">
        <v>5</v>
      </c>
      <c r="G2848" s="8" t="s">
        <v>25</v>
      </c>
    </row>
    <row r="2849" spans="1:7">
      <c r="A2849" s="8" t="str">
        <f t="shared" si="52"/>
        <v>360102.400007</v>
      </c>
      <c r="B2849" s="9">
        <v>400007</v>
      </c>
      <c r="C2849" s="10" t="s">
        <v>131</v>
      </c>
      <c r="D2849" s="8">
        <v>360102</v>
      </c>
      <c r="E2849" s="6" t="s">
        <v>290</v>
      </c>
      <c r="F2849" s="8" t="s">
        <v>5</v>
      </c>
      <c r="G2849" s="8" t="s">
        <v>25</v>
      </c>
    </row>
    <row r="2850" spans="1:7">
      <c r="A2850" s="8" t="str">
        <f t="shared" si="52"/>
        <v>360102.400010</v>
      </c>
      <c r="B2850" s="9">
        <v>400010</v>
      </c>
      <c r="C2850" s="10" t="s">
        <v>132</v>
      </c>
      <c r="D2850" s="8">
        <v>360102</v>
      </c>
      <c r="E2850" s="6" t="s">
        <v>290</v>
      </c>
      <c r="F2850" s="8" t="s">
        <v>5</v>
      </c>
      <c r="G2850" s="8" t="s">
        <v>25</v>
      </c>
    </row>
    <row r="2851" spans="1:7">
      <c r="A2851" s="8" t="str">
        <f t="shared" si="52"/>
        <v>360102.400011</v>
      </c>
      <c r="B2851" s="9">
        <v>400011</v>
      </c>
      <c r="C2851" s="10" t="s">
        <v>133</v>
      </c>
      <c r="D2851" s="8">
        <v>360102</v>
      </c>
      <c r="E2851" s="6" t="s">
        <v>290</v>
      </c>
      <c r="F2851" s="7" t="s">
        <v>356</v>
      </c>
      <c r="G2851" s="8" t="s">
        <v>25</v>
      </c>
    </row>
    <row r="2852" spans="1:7">
      <c r="A2852" s="8" t="str">
        <f t="shared" si="52"/>
        <v>360102.400012</v>
      </c>
      <c r="B2852" s="9">
        <v>400012</v>
      </c>
      <c r="C2852" s="10" t="s">
        <v>134</v>
      </c>
      <c r="D2852" s="8">
        <v>360102</v>
      </c>
      <c r="E2852" s="6" t="s">
        <v>290</v>
      </c>
      <c r="F2852" s="8" t="s">
        <v>5</v>
      </c>
      <c r="G2852" s="8" t="s">
        <v>25</v>
      </c>
    </row>
    <row r="2853" spans="1:7">
      <c r="A2853" s="8" t="str">
        <f t="shared" si="52"/>
        <v>360102.400013</v>
      </c>
      <c r="B2853" s="9">
        <v>400013</v>
      </c>
      <c r="C2853" s="10" t="s">
        <v>135</v>
      </c>
      <c r="D2853" s="8">
        <v>360102</v>
      </c>
      <c r="E2853" s="6" t="s">
        <v>290</v>
      </c>
      <c r="F2853" s="8" t="s">
        <v>5</v>
      </c>
      <c r="G2853" s="8" t="s">
        <v>25</v>
      </c>
    </row>
    <row r="2854" spans="1:7">
      <c r="A2854" s="8" t="str">
        <f t="shared" si="52"/>
        <v>360102.400014</v>
      </c>
      <c r="B2854" s="9">
        <v>400014</v>
      </c>
      <c r="C2854" s="10" t="s">
        <v>84</v>
      </c>
      <c r="D2854" s="8">
        <v>360102</v>
      </c>
      <c r="E2854" s="6" t="s">
        <v>290</v>
      </c>
      <c r="F2854" s="8" t="s">
        <v>5</v>
      </c>
      <c r="G2854" s="8" t="s">
        <v>25</v>
      </c>
    </row>
    <row r="2855" spans="1:7">
      <c r="A2855" s="8" t="str">
        <f t="shared" si="52"/>
        <v>360102.400015</v>
      </c>
      <c r="B2855" s="9">
        <v>400015</v>
      </c>
      <c r="C2855" s="10" t="s">
        <v>85</v>
      </c>
      <c r="D2855" s="8">
        <v>360102</v>
      </c>
      <c r="E2855" s="6" t="s">
        <v>290</v>
      </c>
      <c r="F2855" s="8" t="s">
        <v>5</v>
      </c>
      <c r="G2855" s="8" t="s">
        <v>25</v>
      </c>
    </row>
    <row r="2856" spans="1:7">
      <c r="A2856" s="8" t="str">
        <f t="shared" si="52"/>
        <v>360102.400016</v>
      </c>
      <c r="B2856" s="9">
        <v>400016</v>
      </c>
      <c r="C2856" s="10" t="s">
        <v>86</v>
      </c>
      <c r="D2856" s="8">
        <v>360102</v>
      </c>
      <c r="E2856" s="6" t="s">
        <v>290</v>
      </c>
      <c r="F2856" s="8" t="s">
        <v>5</v>
      </c>
      <c r="G2856" s="8" t="s">
        <v>25</v>
      </c>
    </row>
    <row r="2857" spans="1:7">
      <c r="A2857" s="8" t="str">
        <f t="shared" si="52"/>
        <v>360102.400017</v>
      </c>
      <c r="B2857" s="9">
        <v>400017</v>
      </c>
      <c r="C2857" s="10" t="s">
        <v>87</v>
      </c>
      <c r="D2857" s="8">
        <v>360102</v>
      </c>
      <c r="E2857" s="6" t="s">
        <v>290</v>
      </c>
      <c r="F2857" s="8" t="s">
        <v>5</v>
      </c>
      <c r="G2857" s="8" t="s">
        <v>25</v>
      </c>
    </row>
    <row r="2858" spans="1:7">
      <c r="A2858" s="8" t="str">
        <f t="shared" si="52"/>
        <v>360102.400020</v>
      </c>
      <c r="B2858" s="9">
        <v>400020</v>
      </c>
      <c r="C2858" s="10" t="s">
        <v>88</v>
      </c>
      <c r="D2858" s="8">
        <v>360102</v>
      </c>
      <c r="E2858" s="6" t="s">
        <v>290</v>
      </c>
      <c r="F2858" s="8" t="s">
        <v>5</v>
      </c>
      <c r="G2858" s="8" t="s">
        <v>25</v>
      </c>
    </row>
    <row r="2859" spans="1:7">
      <c r="A2859" s="8" t="str">
        <f t="shared" si="52"/>
        <v>360102.400021</v>
      </c>
      <c r="B2859" s="9">
        <v>400021</v>
      </c>
      <c r="C2859" s="10" t="s">
        <v>89</v>
      </c>
      <c r="D2859" s="8">
        <v>360102</v>
      </c>
      <c r="E2859" s="6" t="s">
        <v>290</v>
      </c>
      <c r="F2859" s="8" t="s">
        <v>5</v>
      </c>
      <c r="G2859" s="8" t="s">
        <v>25</v>
      </c>
    </row>
    <row r="2860" spans="1:7">
      <c r="A2860" s="8" t="str">
        <f t="shared" si="52"/>
        <v>360102.400022</v>
      </c>
      <c r="B2860" s="9">
        <v>400022</v>
      </c>
      <c r="C2860" s="10" t="s">
        <v>143</v>
      </c>
      <c r="D2860" s="8">
        <v>360102</v>
      </c>
      <c r="E2860" s="6" t="s">
        <v>290</v>
      </c>
      <c r="F2860" s="8" t="s">
        <v>5</v>
      </c>
      <c r="G2860" s="8" t="s">
        <v>25</v>
      </c>
    </row>
    <row r="2861" spans="1:7">
      <c r="A2861" s="8" t="str">
        <f t="shared" si="52"/>
        <v>360102.400024</v>
      </c>
      <c r="B2861" s="9">
        <v>400024</v>
      </c>
      <c r="C2861" s="10" t="s">
        <v>144</v>
      </c>
      <c r="D2861" s="8">
        <v>360102</v>
      </c>
      <c r="E2861" s="6" t="s">
        <v>290</v>
      </c>
      <c r="F2861" s="8" t="s">
        <v>5</v>
      </c>
      <c r="G2861" s="8" t="s">
        <v>25</v>
      </c>
    </row>
    <row r="2862" spans="1:7">
      <c r="A2862" s="8" t="str">
        <f t="shared" si="52"/>
        <v>360102.400025</v>
      </c>
      <c r="B2862" s="9">
        <v>400025</v>
      </c>
      <c r="C2862" s="10" t="s">
        <v>147</v>
      </c>
      <c r="D2862" s="8">
        <v>360102</v>
      </c>
      <c r="E2862" s="6" t="s">
        <v>290</v>
      </c>
      <c r="F2862" s="8" t="s">
        <v>5</v>
      </c>
      <c r="G2862" s="8" t="s">
        <v>25</v>
      </c>
    </row>
    <row r="2863" spans="1:7">
      <c r="A2863" s="8" t="str">
        <f t="shared" si="52"/>
        <v>360102.400026</v>
      </c>
      <c r="B2863" s="9">
        <v>400026</v>
      </c>
      <c r="C2863" s="10" t="s">
        <v>148</v>
      </c>
      <c r="D2863" s="8">
        <v>360102</v>
      </c>
      <c r="E2863" s="6" t="s">
        <v>290</v>
      </c>
      <c r="F2863" s="8" t="s">
        <v>5</v>
      </c>
      <c r="G2863" s="8" t="s">
        <v>25</v>
      </c>
    </row>
    <row r="2864" spans="1:7">
      <c r="A2864" s="8" t="str">
        <f t="shared" si="52"/>
        <v>360102.400027</v>
      </c>
      <c r="B2864" s="9">
        <v>400027</v>
      </c>
      <c r="C2864" s="10" t="s">
        <v>149</v>
      </c>
      <c r="D2864" s="8">
        <v>360102</v>
      </c>
      <c r="E2864" s="6" t="s">
        <v>290</v>
      </c>
      <c r="F2864" s="8" t="s">
        <v>5</v>
      </c>
      <c r="G2864" s="8" t="s">
        <v>25</v>
      </c>
    </row>
    <row r="2865" spans="1:7">
      <c r="A2865" s="8" t="str">
        <f t="shared" si="52"/>
        <v>360102.400028</v>
      </c>
      <c r="B2865" s="9">
        <v>400028</v>
      </c>
      <c r="C2865" s="10" t="s">
        <v>150</v>
      </c>
      <c r="D2865" s="8">
        <v>360102</v>
      </c>
      <c r="E2865" s="6" t="s">
        <v>290</v>
      </c>
      <c r="F2865" s="8" t="s">
        <v>5</v>
      </c>
      <c r="G2865" s="8" t="s">
        <v>25</v>
      </c>
    </row>
    <row r="2866" spans="1:7">
      <c r="A2866" s="8" t="str">
        <f t="shared" si="52"/>
        <v>360102.400029</v>
      </c>
      <c r="B2866" s="9">
        <v>400029</v>
      </c>
      <c r="C2866" s="10" t="s">
        <v>151</v>
      </c>
      <c r="D2866" s="8">
        <v>360102</v>
      </c>
      <c r="E2866" s="6" t="s">
        <v>290</v>
      </c>
      <c r="F2866" s="8" t="s">
        <v>5</v>
      </c>
      <c r="G2866" s="8" t="s">
        <v>25</v>
      </c>
    </row>
    <row r="2867" spans="1:7">
      <c r="A2867" s="8" t="str">
        <f t="shared" si="52"/>
        <v>360102.400030</v>
      </c>
      <c r="B2867" s="9">
        <v>400030</v>
      </c>
      <c r="C2867" s="10" t="s">
        <v>152</v>
      </c>
      <c r="D2867" s="8">
        <v>360102</v>
      </c>
      <c r="E2867" s="6" t="s">
        <v>290</v>
      </c>
      <c r="F2867" s="8" t="s">
        <v>5</v>
      </c>
      <c r="G2867" s="8" t="s">
        <v>25</v>
      </c>
    </row>
    <row r="2868" spans="1:7">
      <c r="A2868" s="8" t="str">
        <f t="shared" si="52"/>
        <v>360102.400175</v>
      </c>
      <c r="B2868" s="9">
        <v>400175</v>
      </c>
      <c r="C2868" s="10" t="s">
        <v>141</v>
      </c>
      <c r="D2868" s="8">
        <v>360102</v>
      </c>
      <c r="E2868" s="6" t="s">
        <v>290</v>
      </c>
      <c r="F2868" s="8" t="s">
        <v>5</v>
      </c>
      <c r="G2868" s="8" t="s">
        <v>25</v>
      </c>
    </row>
    <row r="2869" spans="1:7">
      <c r="A2869" s="8" t="str">
        <f t="shared" si="52"/>
        <v>360102.400176</v>
      </c>
      <c r="B2869" s="9">
        <v>400176</v>
      </c>
      <c r="C2869" s="10" t="s">
        <v>142</v>
      </c>
      <c r="D2869" s="8">
        <v>360102</v>
      </c>
      <c r="E2869" s="6" t="s">
        <v>290</v>
      </c>
      <c r="F2869" s="8" t="s">
        <v>5</v>
      </c>
      <c r="G2869" s="8" t="s">
        <v>25</v>
      </c>
    </row>
    <row r="2870" spans="1:7">
      <c r="A2870" s="8" t="str">
        <f t="shared" si="52"/>
        <v>360102.400177</v>
      </c>
      <c r="B2870" s="9">
        <v>400177</v>
      </c>
      <c r="C2870" s="10" t="s">
        <v>145</v>
      </c>
      <c r="D2870" s="8">
        <v>360102</v>
      </c>
      <c r="E2870" s="6" t="s">
        <v>290</v>
      </c>
      <c r="F2870" s="8" t="s">
        <v>5</v>
      </c>
      <c r="G2870" s="8" t="s">
        <v>25</v>
      </c>
    </row>
    <row r="2871" spans="1:7">
      <c r="A2871" s="8" t="str">
        <f t="shared" si="52"/>
        <v>360102.400178</v>
      </c>
      <c r="B2871" s="9">
        <v>400178</v>
      </c>
      <c r="C2871" s="10" t="s">
        <v>153</v>
      </c>
      <c r="D2871" s="8">
        <v>360102</v>
      </c>
      <c r="E2871" s="6" t="s">
        <v>290</v>
      </c>
      <c r="F2871" s="8" t="s">
        <v>5</v>
      </c>
      <c r="G2871" s="8" t="s">
        <v>25</v>
      </c>
    </row>
    <row r="2872" spans="1:7">
      <c r="A2872" s="8" t="str">
        <f t="shared" si="52"/>
        <v>360102.400179</v>
      </c>
      <c r="B2872" s="9">
        <v>400179</v>
      </c>
      <c r="C2872" s="10" t="s">
        <v>155</v>
      </c>
      <c r="D2872" s="8">
        <v>360102</v>
      </c>
      <c r="E2872" s="6" t="s">
        <v>290</v>
      </c>
      <c r="F2872" s="8" t="s">
        <v>5</v>
      </c>
      <c r="G2872" s="8" t="s">
        <v>25</v>
      </c>
    </row>
    <row r="2873" spans="1:7">
      <c r="A2873" s="13" t="str">
        <f t="shared" si="52"/>
        <v>360102.400180</v>
      </c>
      <c r="B2873" s="13">
        <v>400180</v>
      </c>
      <c r="C2873" s="14" t="s">
        <v>154</v>
      </c>
      <c r="D2873" s="17">
        <v>360102</v>
      </c>
      <c r="E2873" s="6" t="s">
        <v>290</v>
      </c>
      <c r="F2873" s="8" t="s">
        <v>5</v>
      </c>
      <c r="G2873" s="8" t="s">
        <v>25</v>
      </c>
    </row>
    <row r="2874" spans="1:7">
      <c r="A2874" s="8" t="str">
        <f t="shared" si="52"/>
        <v>360102.400202</v>
      </c>
      <c r="B2874" s="9">
        <v>400202</v>
      </c>
      <c r="C2874" s="10" t="s">
        <v>136</v>
      </c>
      <c r="D2874" s="8">
        <v>360102</v>
      </c>
      <c r="E2874" s="6" t="s">
        <v>290</v>
      </c>
      <c r="F2874" s="8" t="s">
        <v>5</v>
      </c>
      <c r="G2874" s="8" t="s">
        <v>25</v>
      </c>
    </row>
    <row r="2875" spans="1:7">
      <c r="A2875" s="8" t="str">
        <f t="shared" si="52"/>
        <v>360102.400203</v>
      </c>
      <c r="B2875" s="9">
        <v>400203</v>
      </c>
      <c r="C2875" s="10" t="s">
        <v>137</v>
      </c>
      <c r="D2875" s="8">
        <v>360102</v>
      </c>
      <c r="E2875" s="6" t="s">
        <v>290</v>
      </c>
      <c r="F2875" s="8" t="s">
        <v>5</v>
      </c>
      <c r="G2875" s="8" t="s">
        <v>25</v>
      </c>
    </row>
    <row r="2876" spans="1:7">
      <c r="A2876" s="8" t="str">
        <f t="shared" si="52"/>
        <v>360102.400214</v>
      </c>
      <c r="B2876" s="9">
        <v>400214</v>
      </c>
      <c r="C2876" s="10" t="s">
        <v>146</v>
      </c>
      <c r="D2876" s="8">
        <v>360102</v>
      </c>
      <c r="E2876" s="6" t="s">
        <v>290</v>
      </c>
      <c r="F2876" s="8" t="s">
        <v>5</v>
      </c>
      <c r="G2876" s="8" t="s">
        <v>25</v>
      </c>
    </row>
    <row r="2877" spans="1:7">
      <c r="A2877" s="8" t="str">
        <f t="shared" si="52"/>
        <v>360102.400219</v>
      </c>
      <c r="B2877" s="9">
        <v>400219</v>
      </c>
      <c r="C2877" s="10" t="s">
        <v>138</v>
      </c>
      <c r="D2877" s="8">
        <v>360102</v>
      </c>
      <c r="E2877" s="6" t="s">
        <v>290</v>
      </c>
      <c r="F2877" s="8" t="s">
        <v>5</v>
      </c>
      <c r="G2877" s="8" t="s">
        <v>25</v>
      </c>
    </row>
    <row r="2878" spans="1:7">
      <c r="A2878" s="8" t="str">
        <f t="shared" si="52"/>
        <v>360102.400220</v>
      </c>
      <c r="B2878" s="9">
        <v>400220</v>
      </c>
      <c r="C2878" s="10" t="s">
        <v>139</v>
      </c>
      <c r="D2878" s="8">
        <v>360102</v>
      </c>
      <c r="E2878" s="6" t="s">
        <v>290</v>
      </c>
      <c r="F2878" s="8" t="s">
        <v>5</v>
      </c>
      <c r="G2878" s="8" t="s">
        <v>25</v>
      </c>
    </row>
    <row r="2879" spans="1:7">
      <c r="A2879" s="8" t="str">
        <f t="shared" si="52"/>
        <v>360102.400221</v>
      </c>
      <c r="B2879" s="9">
        <v>400221</v>
      </c>
      <c r="C2879" s="10" t="s">
        <v>140</v>
      </c>
      <c r="D2879" s="8">
        <v>360102</v>
      </c>
      <c r="E2879" s="6" t="s">
        <v>290</v>
      </c>
      <c r="F2879" s="8" t="s">
        <v>5</v>
      </c>
      <c r="G2879" s="8" t="s">
        <v>25</v>
      </c>
    </row>
    <row r="2880" spans="1:7">
      <c r="A2880" s="18" t="str">
        <f t="shared" si="52"/>
        <v>360103.400003</v>
      </c>
      <c r="B2880" s="18">
        <v>400003</v>
      </c>
      <c r="C2880" s="19" t="s">
        <v>83</v>
      </c>
      <c r="D2880" s="20">
        <v>360103</v>
      </c>
      <c r="E2880" s="6" t="s">
        <v>298</v>
      </c>
      <c r="F2880" s="20" t="s">
        <v>5</v>
      </c>
      <c r="G2880" s="20" t="s">
        <v>25</v>
      </c>
    </row>
    <row r="2881" spans="1:7">
      <c r="A2881" s="21" t="str">
        <f t="shared" si="52"/>
        <v>360103.400004</v>
      </c>
      <c r="B2881" s="22">
        <v>400004</v>
      </c>
      <c r="C2881" s="23" t="s">
        <v>128</v>
      </c>
      <c r="D2881" s="21">
        <v>360103</v>
      </c>
      <c r="E2881" s="6" t="s">
        <v>298</v>
      </c>
      <c r="F2881" s="21" t="s">
        <v>5</v>
      </c>
      <c r="G2881" s="21" t="s">
        <v>25</v>
      </c>
    </row>
    <row r="2882" spans="1:7">
      <c r="A2882" s="21" t="str">
        <f t="shared" si="52"/>
        <v>360103.400005</v>
      </c>
      <c r="B2882" s="22">
        <v>400005</v>
      </c>
      <c r="C2882" s="23" t="s">
        <v>129</v>
      </c>
      <c r="D2882" s="21">
        <v>360103</v>
      </c>
      <c r="E2882" s="6" t="s">
        <v>298</v>
      </c>
      <c r="F2882" s="21" t="s">
        <v>5</v>
      </c>
      <c r="G2882" s="21" t="s">
        <v>25</v>
      </c>
    </row>
    <row r="2883" spans="1:7">
      <c r="A2883" s="21" t="str">
        <f t="shared" si="52"/>
        <v>360103.400006</v>
      </c>
      <c r="B2883" s="22">
        <v>400006</v>
      </c>
      <c r="C2883" s="23" t="s">
        <v>130</v>
      </c>
      <c r="D2883" s="21">
        <v>360103</v>
      </c>
      <c r="E2883" s="6" t="s">
        <v>298</v>
      </c>
      <c r="F2883" s="21" t="s">
        <v>5</v>
      </c>
      <c r="G2883" s="21" t="s">
        <v>25</v>
      </c>
    </row>
    <row r="2884" spans="1:7">
      <c r="A2884" s="21" t="str">
        <f t="shared" si="52"/>
        <v>360103.400007</v>
      </c>
      <c r="B2884" s="22">
        <v>400007</v>
      </c>
      <c r="C2884" s="23" t="s">
        <v>131</v>
      </c>
      <c r="D2884" s="21">
        <v>360103</v>
      </c>
      <c r="E2884" s="6" t="s">
        <v>298</v>
      </c>
      <c r="F2884" s="21" t="s">
        <v>5</v>
      </c>
      <c r="G2884" s="21" t="s">
        <v>25</v>
      </c>
    </row>
    <row r="2885" spans="1:7">
      <c r="A2885" s="21" t="str">
        <f t="shared" si="52"/>
        <v>360103.400010</v>
      </c>
      <c r="B2885" s="22">
        <v>400010</v>
      </c>
      <c r="C2885" s="23" t="s">
        <v>132</v>
      </c>
      <c r="D2885" s="21">
        <v>360103</v>
      </c>
      <c r="E2885" s="6" t="s">
        <v>298</v>
      </c>
      <c r="F2885" s="21" t="s">
        <v>5</v>
      </c>
      <c r="G2885" s="21" t="s">
        <v>25</v>
      </c>
    </row>
    <row r="2886" spans="1:7">
      <c r="A2886" s="21" t="str">
        <f t="shared" si="52"/>
        <v>360103.400011</v>
      </c>
      <c r="B2886" s="22">
        <v>400011</v>
      </c>
      <c r="C2886" s="23" t="s">
        <v>133</v>
      </c>
      <c r="D2886" s="21">
        <v>360103</v>
      </c>
      <c r="E2886" s="6" t="s">
        <v>298</v>
      </c>
      <c r="F2886" s="7" t="s">
        <v>356</v>
      </c>
      <c r="G2886" s="21" t="s">
        <v>25</v>
      </c>
    </row>
    <row r="2887" spans="1:7">
      <c r="A2887" s="21" t="str">
        <f t="shared" si="52"/>
        <v>360103.400012</v>
      </c>
      <c r="B2887" s="22">
        <v>400012</v>
      </c>
      <c r="C2887" s="23" t="s">
        <v>134</v>
      </c>
      <c r="D2887" s="21">
        <v>360103</v>
      </c>
      <c r="E2887" s="6" t="s">
        <v>298</v>
      </c>
      <c r="F2887" s="21" t="s">
        <v>5</v>
      </c>
      <c r="G2887" s="21" t="s">
        <v>25</v>
      </c>
    </row>
    <row r="2888" spans="1:7">
      <c r="A2888" s="21" t="str">
        <f t="shared" si="52"/>
        <v>360103.400013</v>
      </c>
      <c r="B2888" s="22">
        <v>400013</v>
      </c>
      <c r="C2888" s="23" t="s">
        <v>135</v>
      </c>
      <c r="D2888" s="21">
        <v>360103</v>
      </c>
      <c r="E2888" s="6" t="s">
        <v>298</v>
      </c>
      <c r="F2888" s="21" t="s">
        <v>5</v>
      </c>
      <c r="G2888" s="21" t="s">
        <v>25</v>
      </c>
    </row>
    <row r="2889" spans="1:7">
      <c r="A2889" s="21" t="str">
        <f t="shared" si="52"/>
        <v>360103.400014</v>
      </c>
      <c r="B2889" s="22">
        <v>400014</v>
      </c>
      <c r="C2889" s="23" t="s">
        <v>84</v>
      </c>
      <c r="D2889" s="21">
        <v>360103</v>
      </c>
      <c r="E2889" s="6" t="s">
        <v>298</v>
      </c>
      <c r="F2889" s="21" t="s">
        <v>5</v>
      </c>
      <c r="G2889" s="21" t="s">
        <v>25</v>
      </c>
    </row>
    <row r="2890" spans="1:7">
      <c r="A2890" s="21" t="str">
        <f t="shared" ref="A2890:A2953" si="53">CONCATENATE(D2890,".",B2890)</f>
        <v>360103.400015</v>
      </c>
      <c r="B2890" s="22">
        <v>400015</v>
      </c>
      <c r="C2890" s="23" t="s">
        <v>85</v>
      </c>
      <c r="D2890" s="21">
        <v>360103</v>
      </c>
      <c r="E2890" s="6" t="s">
        <v>298</v>
      </c>
      <c r="F2890" s="21" t="s">
        <v>5</v>
      </c>
      <c r="G2890" s="21" t="s">
        <v>25</v>
      </c>
    </row>
    <row r="2891" spans="1:7">
      <c r="A2891" s="21" t="str">
        <f t="shared" si="53"/>
        <v>360103.400016</v>
      </c>
      <c r="B2891" s="22">
        <v>400016</v>
      </c>
      <c r="C2891" s="23" t="s">
        <v>86</v>
      </c>
      <c r="D2891" s="21">
        <v>360103</v>
      </c>
      <c r="E2891" s="6" t="s">
        <v>298</v>
      </c>
      <c r="F2891" s="21" t="s">
        <v>5</v>
      </c>
      <c r="G2891" s="21" t="s">
        <v>25</v>
      </c>
    </row>
    <row r="2892" spans="1:7">
      <c r="A2892" s="21" t="str">
        <f t="shared" si="53"/>
        <v>360103.400017</v>
      </c>
      <c r="B2892" s="22">
        <v>400017</v>
      </c>
      <c r="C2892" s="23" t="s">
        <v>87</v>
      </c>
      <c r="D2892" s="21">
        <v>360103</v>
      </c>
      <c r="E2892" s="6" t="s">
        <v>298</v>
      </c>
      <c r="F2892" s="21" t="s">
        <v>5</v>
      </c>
      <c r="G2892" s="21" t="s">
        <v>25</v>
      </c>
    </row>
    <row r="2893" spans="1:7">
      <c r="A2893" s="21" t="str">
        <f t="shared" si="53"/>
        <v>360103.400020</v>
      </c>
      <c r="B2893" s="22">
        <v>400020</v>
      </c>
      <c r="C2893" s="23" t="s">
        <v>88</v>
      </c>
      <c r="D2893" s="21">
        <v>360103</v>
      </c>
      <c r="E2893" s="6" t="s">
        <v>298</v>
      </c>
      <c r="F2893" s="21" t="s">
        <v>5</v>
      </c>
      <c r="G2893" s="21" t="s">
        <v>25</v>
      </c>
    </row>
    <row r="2894" spans="1:7">
      <c r="A2894" s="21" t="str">
        <f t="shared" si="53"/>
        <v>360103.400021</v>
      </c>
      <c r="B2894" s="22">
        <v>400021</v>
      </c>
      <c r="C2894" s="23" t="s">
        <v>89</v>
      </c>
      <c r="D2894" s="21">
        <v>360103</v>
      </c>
      <c r="E2894" s="6" t="s">
        <v>298</v>
      </c>
      <c r="F2894" s="21" t="s">
        <v>5</v>
      </c>
      <c r="G2894" s="21" t="s">
        <v>25</v>
      </c>
    </row>
    <row r="2895" spans="1:7">
      <c r="A2895" s="21" t="str">
        <f t="shared" si="53"/>
        <v>360103.400022</v>
      </c>
      <c r="B2895" s="22">
        <v>400022</v>
      </c>
      <c r="C2895" s="23" t="s">
        <v>143</v>
      </c>
      <c r="D2895" s="21">
        <v>360103</v>
      </c>
      <c r="E2895" s="6" t="s">
        <v>298</v>
      </c>
      <c r="F2895" s="21" t="s">
        <v>5</v>
      </c>
      <c r="G2895" s="21" t="s">
        <v>25</v>
      </c>
    </row>
    <row r="2896" spans="1:7">
      <c r="A2896" s="21" t="str">
        <f t="shared" si="53"/>
        <v>360103.400024</v>
      </c>
      <c r="B2896" s="22">
        <v>400024</v>
      </c>
      <c r="C2896" s="23" t="s">
        <v>144</v>
      </c>
      <c r="D2896" s="21">
        <v>360103</v>
      </c>
      <c r="E2896" s="6" t="s">
        <v>298</v>
      </c>
      <c r="F2896" s="21" t="s">
        <v>5</v>
      </c>
      <c r="G2896" s="21" t="s">
        <v>25</v>
      </c>
    </row>
    <row r="2897" spans="1:7">
      <c r="A2897" s="21" t="str">
        <f t="shared" si="53"/>
        <v>360103.400025</v>
      </c>
      <c r="B2897" s="22">
        <v>400025</v>
      </c>
      <c r="C2897" s="23" t="s">
        <v>147</v>
      </c>
      <c r="D2897" s="21">
        <v>360103</v>
      </c>
      <c r="E2897" s="6" t="s">
        <v>298</v>
      </c>
      <c r="F2897" s="21" t="s">
        <v>5</v>
      </c>
      <c r="G2897" s="21" t="s">
        <v>25</v>
      </c>
    </row>
    <row r="2898" spans="1:7">
      <c r="A2898" s="21" t="str">
        <f t="shared" si="53"/>
        <v>360103.400026</v>
      </c>
      <c r="B2898" s="22">
        <v>400026</v>
      </c>
      <c r="C2898" s="23" t="s">
        <v>148</v>
      </c>
      <c r="D2898" s="21">
        <v>360103</v>
      </c>
      <c r="E2898" s="6" t="s">
        <v>298</v>
      </c>
      <c r="F2898" s="21" t="s">
        <v>5</v>
      </c>
      <c r="G2898" s="21" t="s">
        <v>25</v>
      </c>
    </row>
    <row r="2899" spans="1:7">
      <c r="A2899" s="21" t="str">
        <f t="shared" si="53"/>
        <v>360103.400027</v>
      </c>
      <c r="B2899" s="22">
        <v>400027</v>
      </c>
      <c r="C2899" s="23" t="s">
        <v>149</v>
      </c>
      <c r="D2899" s="21">
        <v>360103</v>
      </c>
      <c r="E2899" s="6" t="s">
        <v>298</v>
      </c>
      <c r="F2899" s="21" t="s">
        <v>5</v>
      </c>
      <c r="G2899" s="21" t="s">
        <v>25</v>
      </c>
    </row>
    <row r="2900" spans="1:7">
      <c r="A2900" s="21" t="str">
        <f t="shared" si="53"/>
        <v>360103.400028</v>
      </c>
      <c r="B2900" s="22">
        <v>400028</v>
      </c>
      <c r="C2900" s="23" t="s">
        <v>150</v>
      </c>
      <c r="D2900" s="21">
        <v>360103</v>
      </c>
      <c r="E2900" s="6" t="s">
        <v>298</v>
      </c>
      <c r="F2900" s="21" t="s">
        <v>5</v>
      </c>
      <c r="G2900" s="21" t="s">
        <v>25</v>
      </c>
    </row>
    <row r="2901" spans="1:7">
      <c r="A2901" s="21" t="str">
        <f t="shared" si="53"/>
        <v>360103.400029</v>
      </c>
      <c r="B2901" s="22">
        <v>400029</v>
      </c>
      <c r="C2901" s="23" t="s">
        <v>151</v>
      </c>
      <c r="D2901" s="21">
        <v>360103</v>
      </c>
      <c r="E2901" s="6" t="s">
        <v>298</v>
      </c>
      <c r="F2901" s="21" t="s">
        <v>5</v>
      </c>
      <c r="G2901" s="21" t="s">
        <v>25</v>
      </c>
    </row>
    <row r="2902" spans="1:7">
      <c r="A2902" s="21" t="str">
        <f t="shared" si="53"/>
        <v>360103.400030</v>
      </c>
      <c r="B2902" s="22">
        <v>400030</v>
      </c>
      <c r="C2902" s="23" t="s">
        <v>152</v>
      </c>
      <c r="D2902" s="21">
        <v>360103</v>
      </c>
      <c r="E2902" s="6" t="s">
        <v>298</v>
      </c>
      <c r="F2902" s="21" t="s">
        <v>5</v>
      </c>
      <c r="G2902" s="21" t="s">
        <v>25</v>
      </c>
    </row>
    <row r="2903" spans="1:7">
      <c r="A2903" s="21" t="str">
        <f t="shared" si="53"/>
        <v>360103.400175</v>
      </c>
      <c r="B2903" s="22">
        <v>400175</v>
      </c>
      <c r="C2903" s="23" t="s">
        <v>141</v>
      </c>
      <c r="D2903" s="21">
        <v>360103</v>
      </c>
      <c r="E2903" s="6" t="s">
        <v>298</v>
      </c>
      <c r="F2903" s="21" t="s">
        <v>5</v>
      </c>
      <c r="G2903" s="21" t="s">
        <v>25</v>
      </c>
    </row>
    <row r="2904" spans="1:7">
      <c r="A2904" s="21" t="str">
        <f t="shared" si="53"/>
        <v>360103.400176</v>
      </c>
      <c r="B2904" s="22">
        <v>400176</v>
      </c>
      <c r="C2904" s="23" t="s">
        <v>142</v>
      </c>
      <c r="D2904" s="21">
        <v>360103</v>
      </c>
      <c r="E2904" s="6" t="s">
        <v>298</v>
      </c>
      <c r="F2904" s="21" t="s">
        <v>5</v>
      </c>
      <c r="G2904" s="21" t="s">
        <v>25</v>
      </c>
    </row>
    <row r="2905" spans="1:7">
      <c r="A2905" s="21" t="str">
        <f t="shared" si="53"/>
        <v>360103.400177</v>
      </c>
      <c r="B2905" s="22">
        <v>400177</v>
      </c>
      <c r="C2905" s="23" t="s">
        <v>145</v>
      </c>
      <c r="D2905" s="21">
        <v>360103</v>
      </c>
      <c r="E2905" s="6" t="s">
        <v>298</v>
      </c>
      <c r="F2905" s="21" t="s">
        <v>5</v>
      </c>
      <c r="G2905" s="21" t="s">
        <v>25</v>
      </c>
    </row>
    <row r="2906" spans="1:7">
      <c r="A2906" s="21" t="str">
        <f t="shared" si="53"/>
        <v>360103.400178</v>
      </c>
      <c r="B2906" s="22">
        <v>400178</v>
      </c>
      <c r="C2906" s="23" t="s">
        <v>153</v>
      </c>
      <c r="D2906" s="21">
        <v>360103</v>
      </c>
      <c r="E2906" s="6" t="s">
        <v>298</v>
      </c>
      <c r="F2906" s="21" t="s">
        <v>5</v>
      </c>
      <c r="G2906" s="21" t="s">
        <v>25</v>
      </c>
    </row>
    <row r="2907" spans="1:7">
      <c r="A2907" s="21" t="str">
        <f t="shared" si="53"/>
        <v>360103.400179</v>
      </c>
      <c r="B2907" s="22">
        <v>400179</v>
      </c>
      <c r="C2907" s="23" t="s">
        <v>155</v>
      </c>
      <c r="D2907" s="21">
        <v>360103</v>
      </c>
      <c r="E2907" s="6" t="s">
        <v>298</v>
      </c>
      <c r="F2907" s="21" t="s">
        <v>5</v>
      </c>
      <c r="G2907" s="21" t="s">
        <v>25</v>
      </c>
    </row>
    <row r="2908" spans="1:7">
      <c r="A2908" s="24" t="str">
        <f t="shared" si="53"/>
        <v>360103.400180</v>
      </c>
      <c r="B2908" s="24">
        <v>400180</v>
      </c>
      <c r="C2908" s="25" t="s">
        <v>154</v>
      </c>
      <c r="D2908" s="26">
        <v>360103</v>
      </c>
      <c r="E2908" s="6" t="s">
        <v>298</v>
      </c>
      <c r="F2908" s="26" t="s">
        <v>5</v>
      </c>
      <c r="G2908" s="26" t="s">
        <v>25</v>
      </c>
    </row>
    <row r="2909" spans="1:7">
      <c r="A2909" s="21" t="str">
        <f t="shared" si="53"/>
        <v>360103.400202</v>
      </c>
      <c r="B2909" s="22">
        <v>400202</v>
      </c>
      <c r="C2909" s="23" t="s">
        <v>136</v>
      </c>
      <c r="D2909" s="21">
        <v>360103</v>
      </c>
      <c r="E2909" s="6" t="s">
        <v>298</v>
      </c>
      <c r="F2909" s="21" t="s">
        <v>5</v>
      </c>
      <c r="G2909" s="21" t="s">
        <v>25</v>
      </c>
    </row>
    <row r="2910" spans="1:7">
      <c r="A2910" s="21" t="str">
        <f t="shared" si="53"/>
        <v>360103.400203</v>
      </c>
      <c r="B2910" s="22">
        <v>400203</v>
      </c>
      <c r="C2910" s="23" t="s">
        <v>137</v>
      </c>
      <c r="D2910" s="21">
        <v>360103</v>
      </c>
      <c r="E2910" s="6" t="s">
        <v>298</v>
      </c>
      <c r="F2910" s="21" t="s">
        <v>5</v>
      </c>
      <c r="G2910" s="21" t="s">
        <v>25</v>
      </c>
    </row>
    <row r="2911" spans="1:7">
      <c r="A2911" s="21" t="str">
        <f t="shared" si="53"/>
        <v>360103.400214</v>
      </c>
      <c r="B2911" s="22">
        <v>400214</v>
      </c>
      <c r="C2911" s="23" t="s">
        <v>146</v>
      </c>
      <c r="D2911" s="21">
        <v>360103</v>
      </c>
      <c r="E2911" s="6" t="s">
        <v>298</v>
      </c>
      <c r="F2911" s="21" t="s">
        <v>5</v>
      </c>
      <c r="G2911" s="21" t="s">
        <v>25</v>
      </c>
    </row>
    <row r="2912" spans="1:7">
      <c r="A2912" s="21" t="str">
        <f t="shared" si="53"/>
        <v>360103.400219</v>
      </c>
      <c r="B2912" s="22">
        <v>400219</v>
      </c>
      <c r="C2912" s="23" t="s">
        <v>138</v>
      </c>
      <c r="D2912" s="21">
        <v>360103</v>
      </c>
      <c r="E2912" s="6" t="s">
        <v>298</v>
      </c>
      <c r="F2912" s="21" t="s">
        <v>5</v>
      </c>
      <c r="G2912" s="21" t="s">
        <v>25</v>
      </c>
    </row>
    <row r="2913" spans="1:7">
      <c r="A2913" s="21" t="str">
        <f t="shared" si="53"/>
        <v>360103.400220</v>
      </c>
      <c r="B2913" s="22">
        <v>400220</v>
      </c>
      <c r="C2913" s="23" t="s">
        <v>139</v>
      </c>
      <c r="D2913" s="21">
        <v>360103</v>
      </c>
      <c r="E2913" s="6" t="s">
        <v>298</v>
      </c>
      <c r="F2913" s="21" t="s">
        <v>5</v>
      </c>
      <c r="G2913" s="21" t="s">
        <v>25</v>
      </c>
    </row>
    <row r="2914" spans="1:7">
      <c r="A2914" s="21" t="str">
        <f t="shared" si="53"/>
        <v>360103.400221</v>
      </c>
      <c r="B2914" s="22">
        <v>400221</v>
      </c>
      <c r="C2914" s="23" t="s">
        <v>140</v>
      </c>
      <c r="D2914" s="21">
        <v>360103</v>
      </c>
      <c r="E2914" s="6" t="s">
        <v>298</v>
      </c>
      <c r="F2914" s="21" t="s">
        <v>5</v>
      </c>
      <c r="G2914" s="21" t="s">
        <v>25</v>
      </c>
    </row>
    <row r="2915" spans="1:7">
      <c r="A2915" s="18" t="str">
        <f t="shared" si="53"/>
        <v>360104.400003</v>
      </c>
      <c r="B2915" s="18">
        <v>400003</v>
      </c>
      <c r="C2915" s="19" t="s">
        <v>83</v>
      </c>
      <c r="D2915" s="20">
        <v>360104</v>
      </c>
      <c r="E2915" s="6" t="s">
        <v>299</v>
      </c>
      <c r="F2915" s="20" t="s">
        <v>5</v>
      </c>
      <c r="G2915" s="20" t="s">
        <v>25</v>
      </c>
    </row>
    <row r="2916" spans="1:7">
      <c r="A2916" s="21" t="str">
        <f t="shared" si="53"/>
        <v>360104.400004</v>
      </c>
      <c r="B2916" s="22">
        <v>400004</v>
      </c>
      <c r="C2916" s="23" t="s">
        <v>128</v>
      </c>
      <c r="D2916" s="21">
        <v>360104</v>
      </c>
      <c r="E2916" s="6" t="s">
        <v>299</v>
      </c>
      <c r="F2916" s="21" t="s">
        <v>5</v>
      </c>
      <c r="G2916" s="21" t="s">
        <v>25</v>
      </c>
    </row>
    <row r="2917" spans="1:7">
      <c r="A2917" s="21" t="str">
        <f t="shared" si="53"/>
        <v>360104.400005</v>
      </c>
      <c r="B2917" s="22">
        <v>400005</v>
      </c>
      <c r="C2917" s="23" t="s">
        <v>129</v>
      </c>
      <c r="D2917" s="21">
        <v>360104</v>
      </c>
      <c r="E2917" s="6" t="s">
        <v>299</v>
      </c>
      <c r="F2917" s="21" t="s">
        <v>5</v>
      </c>
      <c r="G2917" s="21" t="s">
        <v>25</v>
      </c>
    </row>
    <row r="2918" spans="1:7">
      <c r="A2918" s="21" t="str">
        <f t="shared" si="53"/>
        <v>360104.400006</v>
      </c>
      <c r="B2918" s="22">
        <v>400006</v>
      </c>
      <c r="C2918" s="23" t="s">
        <v>130</v>
      </c>
      <c r="D2918" s="21">
        <v>360104</v>
      </c>
      <c r="E2918" s="6" t="s">
        <v>299</v>
      </c>
      <c r="F2918" s="21" t="s">
        <v>5</v>
      </c>
      <c r="G2918" s="21" t="s">
        <v>25</v>
      </c>
    </row>
    <row r="2919" spans="1:7">
      <c r="A2919" s="21" t="str">
        <f t="shared" si="53"/>
        <v>360104.400007</v>
      </c>
      <c r="B2919" s="22">
        <v>400007</v>
      </c>
      <c r="C2919" s="23" t="s">
        <v>131</v>
      </c>
      <c r="D2919" s="21">
        <v>360104</v>
      </c>
      <c r="E2919" s="6" t="s">
        <v>299</v>
      </c>
      <c r="F2919" s="21" t="s">
        <v>5</v>
      </c>
      <c r="G2919" s="21" t="s">
        <v>25</v>
      </c>
    </row>
    <row r="2920" spans="1:7">
      <c r="A2920" s="21" t="str">
        <f t="shared" si="53"/>
        <v>360104.400010</v>
      </c>
      <c r="B2920" s="22">
        <v>400010</v>
      </c>
      <c r="C2920" s="23" t="s">
        <v>132</v>
      </c>
      <c r="D2920" s="21">
        <v>360104</v>
      </c>
      <c r="E2920" s="6" t="s">
        <v>299</v>
      </c>
      <c r="F2920" s="21" t="s">
        <v>5</v>
      </c>
      <c r="G2920" s="21" t="s">
        <v>25</v>
      </c>
    </row>
    <row r="2921" spans="1:7">
      <c r="A2921" s="21" t="str">
        <f t="shared" si="53"/>
        <v>360104.400011</v>
      </c>
      <c r="B2921" s="22">
        <v>400011</v>
      </c>
      <c r="C2921" s="23" t="s">
        <v>133</v>
      </c>
      <c r="D2921" s="21">
        <v>360104</v>
      </c>
      <c r="E2921" s="6" t="s">
        <v>299</v>
      </c>
      <c r="F2921" s="7" t="s">
        <v>356</v>
      </c>
      <c r="G2921" s="21" t="s">
        <v>25</v>
      </c>
    </row>
    <row r="2922" spans="1:7">
      <c r="A2922" s="21" t="str">
        <f t="shared" si="53"/>
        <v>360104.400012</v>
      </c>
      <c r="B2922" s="22">
        <v>400012</v>
      </c>
      <c r="C2922" s="23" t="s">
        <v>134</v>
      </c>
      <c r="D2922" s="21">
        <v>360104</v>
      </c>
      <c r="E2922" s="6" t="s">
        <v>299</v>
      </c>
      <c r="F2922" s="21" t="s">
        <v>5</v>
      </c>
      <c r="G2922" s="21" t="s">
        <v>25</v>
      </c>
    </row>
    <row r="2923" spans="1:7">
      <c r="A2923" s="21" t="str">
        <f t="shared" si="53"/>
        <v>360104.400013</v>
      </c>
      <c r="B2923" s="22">
        <v>400013</v>
      </c>
      <c r="C2923" s="23" t="s">
        <v>135</v>
      </c>
      <c r="D2923" s="21">
        <v>360104</v>
      </c>
      <c r="E2923" s="6" t="s">
        <v>299</v>
      </c>
      <c r="F2923" s="21" t="s">
        <v>5</v>
      </c>
      <c r="G2923" s="21" t="s">
        <v>25</v>
      </c>
    </row>
    <row r="2924" spans="1:7">
      <c r="A2924" s="21" t="str">
        <f t="shared" si="53"/>
        <v>360104.400014</v>
      </c>
      <c r="B2924" s="22">
        <v>400014</v>
      </c>
      <c r="C2924" s="23" t="s">
        <v>84</v>
      </c>
      <c r="D2924" s="21">
        <v>360104</v>
      </c>
      <c r="E2924" s="6" t="s">
        <v>299</v>
      </c>
      <c r="F2924" s="21" t="s">
        <v>5</v>
      </c>
      <c r="G2924" s="21" t="s">
        <v>25</v>
      </c>
    </row>
    <row r="2925" spans="1:7">
      <c r="A2925" s="21" t="str">
        <f t="shared" si="53"/>
        <v>360104.400015</v>
      </c>
      <c r="B2925" s="22">
        <v>400015</v>
      </c>
      <c r="C2925" s="23" t="s">
        <v>85</v>
      </c>
      <c r="D2925" s="21">
        <v>360104</v>
      </c>
      <c r="E2925" s="6" t="s">
        <v>299</v>
      </c>
      <c r="F2925" s="21" t="s">
        <v>5</v>
      </c>
      <c r="G2925" s="21" t="s">
        <v>25</v>
      </c>
    </row>
    <row r="2926" spans="1:7">
      <c r="A2926" s="21" t="str">
        <f t="shared" si="53"/>
        <v>360104.400016</v>
      </c>
      <c r="B2926" s="22">
        <v>400016</v>
      </c>
      <c r="C2926" s="23" t="s">
        <v>86</v>
      </c>
      <c r="D2926" s="21">
        <v>360104</v>
      </c>
      <c r="E2926" s="6" t="s">
        <v>299</v>
      </c>
      <c r="F2926" s="21" t="s">
        <v>5</v>
      </c>
      <c r="G2926" s="21" t="s">
        <v>25</v>
      </c>
    </row>
    <row r="2927" spans="1:7">
      <c r="A2927" s="21" t="str">
        <f t="shared" si="53"/>
        <v>360104.400017</v>
      </c>
      <c r="B2927" s="22">
        <v>400017</v>
      </c>
      <c r="C2927" s="23" t="s">
        <v>87</v>
      </c>
      <c r="D2927" s="21">
        <v>360104</v>
      </c>
      <c r="E2927" s="6" t="s">
        <v>299</v>
      </c>
      <c r="F2927" s="21" t="s">
        <v>5</v>
      </c>
      <c r="G2927" s="21" t="s">
        <v>25</v>
      </c>
    </row>
    <row r="2928" spans="1:7">
      <c r="A2928" s="21" t="str">
        <f t="shared" si="53"/>
        <v>360104.400020</v>
      </c>
      <c r="B2928" s="22">
        <v>400020</v>
      </c>
      <c r="C2928" s="23" t="s">
        <v>88</v>
      </c>
      <c r="D2928" s="21">
        <v>360104</v>
      </c>
      <c r="E2928" s="6" t="s">
        <v>299</v>
      </c>
      <c r="F2928" s="21" t="s">
        <v>5</v>
      </c>
      <c r="G2928" s="21" t="s">
        <v>25</v>
      </c>
    </row>
    <row r="2929" spans="1:7">
      <c r="A2929" s="21" t="str">
        <f t="shared" si="53"/>
        <v>360104.400021</v>
      </c>
      <c r="B2929" s="22">
        <v>400021</v>
      </c>
      <c r="C2929" s="23" t="s">
        <v>89</v>
      </c>
      <c r="D2929" s="21">
        <v>360104</v>
      </c>
      <c r="E2929" s="6" t="s">
        <v>299</v>
      </c>
      <c r="F2929" s="21" t="s">
        <v>5</v>
      </c>
      <c r="G2929" s="21" t="s">
        <v>25</v>
      </c>
    </row>
    <row r="2930" spans="1:7">
      <c r="A2930" s="21" t="str">
        <f t="shared" si="53"/>
        <v>360104.400022</v>
      </c>
      <c r="B2930" s="22">
        <v>400022</v>
      </c>
      <c r="C2930" s="23" t="s">
        <v>143</v>
      </c>
      <c r="D2930" s="21">
        <v>360104</v>
      </c>
      <c r="E2930" s="6" t="s">
        <v>299</v>
      </c>
      <c r="F2930" s="21" t="s">
        <v>5</v>
      </c>
      <c r="G2930" s="21" t="s">
        <v>25</v>
      </c>
    </row>
    <row r="2931" spans="1:7">
      <c r="A2931" s="21" t="str">
        <f t="shared" si="53"/>
        <v>360104.400024</v>
      </c>
      <c r="B2931" s="22">
        <v>400024</v>
      </c>
      <c r="C2931" s="23" t="s">
        <v>144</v>
      </c>
      <c r="D2931" s="21">
        <v>360104</v>
      </c>
      <c r="E2931" s="6" t="s">
        <v>299</v>
      </c>
      <c r="F2931" s="21" t="s">
        <v>5</v>
      </c>
      <c r="G2931" s="21" t="s">
        <v>25</v>
      </c>
    </row>
    <row r="2932" spans="1:7">
      <c r="A2932" s="21" t="str">
        <f t="shared" si="53"/>
        <v>360104.400025</v>
      </c>
      <c r="B2932" s="22">
        <v>400025</v>
      </c>
      <c r="C2932" s="23" t="s">
        <v>147</v>
      </c>
      <c r="D2932" s="21">
        <v>360104</v>
      </c>
      <c r="E2932" s="6" t="s">
        <v>299</v>
      </c>
      <c r="F2932" s="21" t="s">
        <v>5</v>
      </c>
      <c r="G2932" s="21" t="s">
        <v>25</v>
      </c>
    </row>
    <row r="2933" spans="1:7">
      <c r="A2933" s="21" t="str">
        <f t="shared" si="53"/>
        <v>360104.400026</v>
      </c>
      <c r="B2933" s="22">
        <v>400026</v>
      </c>
      <c r="C2933" s="23" t="s">
        <v>148</v>
      </c>
      <c r="D2933" s="21">
        <v>360104</v>
      </c>
      <c r="E2933" s="6" t="s">
        <v>299</v>
      </c>
      <c r="F2933" s="21" t="s">
        <v>5</v>
      </c>
      <c r="G2933" s="21" t="s">
        <v>25</v>
      </c>
    </row>
    <row r="2934" spans="1:7">
      <c r="A2934" s="21" t="str">
        <f t="shared" si="53"/>
        <v>360104.400027</v>
      </c>
      <c r="B2934" s="22">
        <v>400027</v>
      </c>
      <c r="C2934" s="23" t="s">
        <v>149</v>
      </c>
      <c r="D2934" s="21">
        <v>360104</v>
      </c>
      <c r="E2934" s="6" t="s">
        <v>299</v>
      </c>
      <c r="F2934" s="21" t="s">
        <v>5</v>
      </c>
      <c r="G2934" s="21" t="s">
        <v>25</v>
      </c>
    </row>
    <row r="2935" spans="1:7">
      <c r="A2935" s="21" t="str">
        <f t="shared" si="53"/>
        <v>360104.400028</v>
      </c>
      <c r="B2935" s="22">
        <v>400028</v>
      </c>
      <c r="C2935" s="23" t="s">
        <v>150</v>
      </c>
      <c r="D2935" s="21">
        <v>360104</v>
      </c>
      <c r="E2935" s="6" t="s">
        <v>299</v>
      </c>
      <c r="F2935" s="21" t="s">
        <v>5</v>
      </c>
      <c r="G2935" s="21" t="s">
        <v>25</v>
      </c>
    </row>
    <row r="2936" spans="1:7">
      <c r="A2936" s="21" t="str">
        <f t="shared" si="53"/>
        <v>360104.400029</v>
      </c>
      <c r="B2936" s="22">
        <v>400029</v>
      </c>
      <c r="C2936" s="23" t="s">
        <v>151</v>
      </c>
      <c r="D2936" s="21">
        <v>360104</v>
      </c>
      <c r="E2936" s="6" t="s">
        <v>299</v>
      </c>
      <c r="F2936" s="21" t="s">
        <v>5</v>
      </c>
      <c r="G2936" s="21" t="s">
        <v>25</v>
      </c>
    </row>
    <row r="2937" spans="1:7">
      <c r="A2937" s="21" t="str">
        <f t="shared" si="53"/>
        <v>360104.400030</v>
      </c>
      <c r="B2937" s="22">
        <v>400030</v>
      </c>
      <c r="C2937" s="23" t="s">
        <v>152</v>
      </c>
      <c r="D2937" s="21">
        <v>360104</v>
      </c>
      <c r="E2937" s="6" t="s">
        <v>299</v>
      </c>
      <c r="F2937" s="21" t="s">
        <v>5</v>
      </c>
      <c r="G2937" s="21" t="s">
        <v>25</v>
      </c>
    </row>
    <row r="2938" spans="1:7">
      <c r="A2938" s="21" t="str">
        <f t="shared" si="53"/>
        <v>360104.400175</v>
      </c>
      <c r="B2938" s="22">
        <v>400175</v>
      </c>
      <c r="C2938" s="23" t="s">
        <v>141</v>
      </c>
      <c r="D2938" s="21">
        <v>360104</v>
      </c>
      <c r="E2938" s="6" t="s">
        <v>299</v>
      </c>
      <c r="F2938" s="21" t="s">
        <v>5</v>
      </c>
      <c r="G2938" s="21" t="s">
        <v>25</v>
      </c>
    </row>
    <row r="2939" spans="1:7">
      <c r="A2939" s="21" t="str">
        <f t="shared" si="53"/>
        <v>360104.400176</v>
      </c>
      <c r="B2939" s="22">
        <v>400176</v>
      </c>
      <c r="C2939" s="23" t="s">
        <v>142</v>
      </c>
      <c r="D2939" s="21">
        <v>360104</v>
      </c>
      <c r="E2939" s="6" t="s">
        <v>299</v>
      </c>
      <c r="F2939" s="21" t="s">
        <v>5</v>
      </c>
      <c r="G2939" s="21" t="s">
        <v>25</v>
      </c>
    </row>
    <row r="2940" spans="1:7">
      <c r="A2940" s="21" t="str">
        <f t="shared" si="53"/>
        <v>360104.400177</v>
      </c>
      <c r="B2940" s="22">
        <v>400177</v>
      </c>
      <c r="C2940" s="23" t="s">
        <v>145</v>
      </c>
      <c r="D2940" s="21">
        <v>360104</v>
      </c>
      <c r="E2940" s="6" t="s">
        <v>299</v>
      </c>
      <c r="F2940" s="21" t="s">
        <v>5</v>
      </c>
      <c r="G2940" s="21" t="s">
        <v>25</v>
      </c>
    </row>
    <row r="2941" spans="1:7">
      <c r="A2941" s="21" t="str">
        <f t="shared" si="53"/>
        <v>360104.400178</v>
      </c>
      <c r="B2941" s="22">
        <v>400178</v>
      </c>
      <c r="C2941" s="23" t="s">
        <v>153</v>
      </c>
      <c r="D2941" s="21">
        <v>360104</v>
      </c>
      <c r="E2941" s="6" t="s">
        <v>299</v>
      </c>
      <c r="F2941" s="21" t="s">
        <v>5</v>
      </c>
      <c r="G2941" s="21" t="s">
        <v>25</v>
      </c>
    </row>
    <row r="2942" spans="1:7">
      <c r="A2942" s="21" t="str">
        <f t="shared" si="53"/>
        <v>360104.400179</v>
      </c>
      <c r="B2942" s="22">
        <v>400179</v>
      </c>
      <c r="C2942" s="23" t="s">
        <v>155</v>
      </c>
      <c r="D2942" s="21">
        <v>360104</v>
      </c>
      <c r="E2942" s="6" t="s">
        <v>299</v>
      </c>
      <c r="F2942" s="21" t="s">
        <v>5</v>
      </c>
      <c r="G2942" s="21" t="s">
        <v>25</v>
      </c>
    </row>
    <row r="2943" spans="1:7">
      <c r="A2943" s="24" t="str">
        <f t="shared" si="53"/>
        <v>360104.400180</v>
      </c>
      <c r="B2943" s="24">
        <v>400180</v>
      </c>
      <c r="C2943" s="25" t="s">
        <v>154</v>
      </c>
      <c r="D2943" s="26">
        <v>360104</v>
      </c>
      <c r="E2943" s="6" t="s">
        <v>299</v>
      </c>
      <c r="F2943" s="26" t="s">
        <v>5</v>
      </c>
      <c r="G2943" s="26" t="s">
        <v>25</v>
      </c>
    </row>
    <row r="2944" spans="1:7">
      <c r="A2944" s="21" t="str">
        <f t="shared" si="53"/>
        <v>360104.400202</v>
      </c>
      <c r="B2944" s="22">
        <v>400202</v>
      </c>
      <c r="C2944" s="23" t="s">
        <v>136</v>
      </c>
      <c r="D2944" s="21">
        <v>360104</v>
      </c>
      <c r="E2944" s="6" t="s">
        <v>299</v>
      </c>
      <c r="F2944" s="21" t="s">
        <v>5</v>
      </c>
      <c r="G2944" s="21" t="s">
        <v>25</v>
      </c>
    </row>
    <row r="2945" spans="1:7">
      <c r="A2945" s="21" t="str">
        <f t="shared" si="53"/>
        <v>360104.400203</v>
      </c>
      <c r="B2945" s="22">
        <v>400203</v>
      </c>
      <c r="C2945" s="23" t="s">
        <v>137</v>
      </c>
      <c r="D2945" s="21">
        <v>360104</v>
      </c>
      <c r="E2945" s="6" t="s">
        <v>299</v>
      </c>
      <c r="F2945" s="21" t="s">
        <v>5</v>
      </c>
      <c r="G2945" s="21" t="s">
        <v>25</v>
      </c>
    </row>
    <row r="2946" spans="1:7">
      <c r="A2946" s="21" t="str">
        <f t="shared" si="53"/>
        <v>360104.400219</v>
      </c>
      <c r="B2946" s="22">
        <v>400219</v>
      </c>
      <c r="C2946" s="23" t="s">
        <v>138</v>
      </c>
      <c r="D2946" s="21">
        <v>360104</v>
      </c>
      <c r="E2946" s="6" t="s">
        <v>299</v>
      </c>
      <c r="F2946" s="21" t="s">
        <v>5</v>
      </c>
      <c r="G2946" s="21" t="s">
        <v>25</v>
      </c>
    </row>
    <row r="2947" spans="1:7">
      <c r="A2947" s="21" t="str">
        <f t="shared" si="53"/>
        <v>360104.400220</v>
      </c>
      <c r="B2947" s="22">
        <v>400220</v>
      </c>
      <c r="C2947" s="23" t="s">
        <v>139</v>
      </c>
      <c r="D2947" s="21">
        <v>360104</v>
      </c>
      <c r="E2947" s="6" t="s">
        <v>299</v>
      </c>
      <c r="F2947" s="21" t="s">
        <v>5</v>
      </c>
      <c r="G2947" s="21" t="s">
        <v>25</v>
      </c>
    </row>
    <row r="2948" spans="1:7">
      <c r="A2948" s="21" t="str">
        <f t="shared" si="53"/>
        <v>360104.400221</v>
      </c>
      <c r="B2948" s="22">
        <v>400221</v>
      </c>
      <c r="C2948" s="23" t="s">
        <v>140</v>
      </c>
      <c r="D2948" s="21">
        <v>360104</v>
      </c>
      <c r="E2948" s="6" t="s">
        <v>299</v>
      </c>
      <c r="F2948" s="21" t="s">
        <v>5</v>
      </c>
      <c r="G2948" s="21" t="s">
        <v>25</v>
      </c>
    </row>
    <row r="2949" spans="1:7">
      <c r="A2949" s="8" t="str">
        <f t="shared" si="53"/>
        <v>360104.4002014</v>
      </c>
      <c r="B2949" s="1">
        <v>4002014</v>
      </c>
      <c r="C2949" s="1" t="s">
        <v>146</v>
      </c>
      <c r="D2949" s="1">
        <v>360104</v>
      </c>
      <c r="E2949" s="6" t="s">
        <v>299</v>
      </c>
      <c r="F2949" s="21" t="s">
        <v>5</v>
      </c>
      <c r="G2949" s="21" t="s">
        <v>25</v>
      </c>
    </row>
    <row r="2950" spans="1:7">
      <c r="A2950" s="13" t="str">
        <f t="shared" si="53"/>
        <v>360105.400003</v>
      </c>
      <c r="B2950" s="11">
        <v>400003</v>
      </c>
      <c r="C2950" s="12" t="s">
        <v>83</v>
      </c>
      <c r="D2950" s="36">
        <v>360105</v>
      </c>
      <c r="E2950" s="6" t="s">
        <v>335</v>
      </c>
      <c r="F2950" s="21" t="s">
        <v>5</v>
      </c>
      <c r="G2950" s="21" t="s">
        <v>25</v>
      </c>
    </row>
    <row r="2951" spans="1:7">
      <c r="A2951" s="13" t="str">
        <f t="shared" si="53"/>
        <v>360105.400004</v>
      </c>
      <c r="B2951" s="9">
        <v>400004</v>
      </c>
      <c r="C2951" s="10" t="s">
        <v>128</v>
      </c>
      <c r="D2951" s="36">
        <v>360105</v>
      </c>
      <c r="E2951" s="6" t="s">
        <v>335</v>
      </c>
      <c r="F2951" s="21" t="s">
        <v>5</v>
      </c>
      <c r="G2951" s="21" t="s">
        <v>25</v>
      </c>
    </row>
    <row r="2952" spans="1:7">
      <c r="A2952" s="13" t="str">
        <f t="shared" si="53"/>
        <v>360105.400005</v>
      </c>
      <c r="B2952" s="9">
        <v>400005</v>
      </c>
      <c r="C2952" s="10" t="s">
        <v>129</v>
      </c>
      <c r="D2952" s="36">
        <v>360105</v>
      </c>
      <c r="E2952" s="6" t="s">
        <v>335</v>
      </c>
      <c r="F2952" s="21" t="s">
        <v>5</v>
      </c>
      <c r="G2952" s="21" t="s">
        <v>25</v>
      </c>
    </row>
    <row r="2953" spans="1:7">
      <c r="A2953" s="13" t="str">
        <f t="shared" si="53"/>
        <v>360105.400006</v>
      </c>
      <c r="B2953" s="9">
        <v>400006</v>
      </c>
      <c r="C2953" s="10" t="s">
        <v>130</v>
      </c>
      <c r="D2953" s="36">
        <v>360105</v>
      </c>
      <c r="E2953" s="6" t="s">
        <v>335</v>
      </c>
      <c r="F2953" s="21" t="s">
        <v>5</v>
      </c>
      <c r="G2953" s="21" t="s">
        <v>25</v>
      </c>
    </row>
    <row r="2954" spans="1:7">
      <c r="A2954" s="13" t="str">
        <f t="shared" ref="A2954:A2984" si="54">CONCATENATE(D2954,".",B2954)</f>
        <v>360105.400007</v>
      </c>
      <c r="B2954" s="9">
        <v>400007</v>
      </c>
      <c r="C2954" s="10" t="s">
        <v>131</v>
      </c>
      <c r="D2954" s="36">
        <v>360105</v>
      </c>
      <c r="E2954" s="6" t="s">
        <v>335</v>
      </c>
      <c r="F2954" s="21" t="s">
        <v>5</v>
      </c>
      <c r="G2954" s="21" t="s">
        <v>25</v>
      </c>
    </row>
    <row r="2955" spans="1:7">
      <c r="A2955" s="13" t="str">
        <f t="shared" si="54"/>
        <v>360105.400010</v>
      </c>
      <c r="B2955" s="9">
        <v>400010</v>
      </c>
      <c r="C2955" s="10" t="s">
        <v>132</v>
      </c>
      <c r="D2955" s="36">
        <v>360105</v>
      </c>
      <c r="E2955" s="6" t="s">
        <v>335</v>
      </c>
      <c r="F2955" s="21" t="s">
        <v>5</v>
      </c>
      <c r="G2955" s="21" t="s">
        <v>25</v>
      </c>
    </row>
    <row r="2956" spans="1:7">
      <c r="A2956" s="13" t="str">
        <f t="shared" si="54"/>
        <v>360105.400011</v>
      </c>
      <c r="B2956" s="9">
        <v>400011</v>
      </c>
      <c r="C2956" s="10" t="s">
        <v>133</v>
      </c>
      <c r="D2956" s="36">
        <v>360105</v>
      </c>
      <c r="E2956" s="6" t="s">
        <v>335</v>
      </c>
      <c r="F2956" s="7" t="s">
        <v>356</v>
      </c>
      <c r="G2956" s="21" t="s">
        <v>25</v>
      </c>
    </row>
    <row r="2957" spans="1:7">
      <c r="A2957" s="13" t="str">
        <f t="shared" si="54"/>
        <v>360105.400012</v>
      </c>
      <c r="B2957" s="9">
        <v>400012</v>
      </c>
      <c r="C2957" s="10" t="s">
        <v>134</v>
      </c>
      <c r="D2957" s="36">
        <v>360105</v>
      </c>
      <c r="E2957" s="6" t="s">
        <v>335</v>
      </c>
      <c r="F2957" s="21" t="s">
        <v>5</v>
      </c>
      <c r="G2957" s="21" t="s">
        <v>25</v>
      </c>
    </row>
    <row r="2958" spans="1:7">
      <c r="A2958" s="13" t="str">
        <f t="shared" si="54"/>
        <v>360105.400013</v>
      </c>
      <c r="B2958" s="9">
        <v>400013</v>
      </c>
      <c r="C2958" s="10" t="s">
        <v>135</v>
      </c>
      <c r="D2958" s="36">
        <v>360105</v>
      </c>
      <c r="E2958" s="6" t="s">
        <v>335</v>
      </c>
      <c r="F2958" s="21" t="s">
        <v>5</v>
      </c>
      <c r="G2958" s="21" t="s">
        <v>25</v>
      </c>
    </row>
    <row r="2959" spans="1:7">
      <c r="A2959" s="13" t="str">
        <f t="shared" si="54"/>
        <v>360105.400014</v>
      </c>
      <c r="B2959" s="9">
        <v>400014</v>
      </c>
      <c r="C2959" s="10" t="s">
        <v>84</v>
      </c>
      <c r="D2959" s="36">
        <v>360105</v>
      </c>
      <c r="E2959" s="6" t="s">
        <v>335</v>
      </c>
      <c r="F2959" s="21" t="s">
        <v>5</v>
      </c>
      <c r="G2959" s="21" t="s">
        <v>25</v>
      </c>
    </row>
    <row r="2960" spans="1:7">
      <c r="A2960" s="13" t="str">
        <f t="shared" si="54"/>
        <v>360105.400015</v>
      </c>
      <c r="B2960" s="9">
        <v>400015</v>
      </c>
      <c r="C2960" s="10" t="s">
        <v>85</v>
      </c>
      <c r="D2960" s="36">
        <v>360105</v>
      </c>
      <c r="E2960" s="6" t="s">
        <v>335</v>
      </c>
      <c r="F2960" s="21" t="s">
        <v>5</v>
      </c>
      <c r="G2960" s="21" t="s">
        <v>25</v>
      </c>
    </row>
    <row r="2961" spans="1:7">
      <c r="A2961" s="13" t="str">
        <f t="shared" si="54"/>
        <v>360105.400016</v>
      </c>
      <c r="B2961" s="9">
        <v>400016</v>
      </c>
      <c r="C2961" s="10" t="s">
        <v>86</v>
      </c>
      <c r="D2961" s="36">
        <v>360105</v>
      </c>
      <c r="E2961" s="6" t="s">
        <v>335</v>
      </c>
      <c r="F2961" s="21" t="s">
        <v>5</v>
      </c>
      <c r="G2961" s="21" t="s">
        <v>25</v>
      </c>
    </row>
    <row r="2962" spans="1:7">
      <c r="A2962" s="13" t="str">
        <f t="shared" si="54"/>
        <v>360105.400017</v>
      </c>
      <c r="B2962" s="9">
        <v>400017</v>
      </c>
      <c r="C2962" s="10" t="s">
        <v>87</v>
      </c>
      <c r="D2962" s="36">
        <v>360105</v>
      </c>
      <c r="E2962" s="6" t="s">
        <v>335</v>
      </c>
      <c r="F2962" s="21" t="s">
        <v>5</v>
      </c>
      <c r="G2962" s="21" t="s">
        <v>25</v>
      </c>
    </row>
    <row r="2963" spans="1:7">
      <c r="A2963" s="13" t="str">
        <f t="shared" si="54"/>
        <v>360105.400020</v>
      </c>
      <c r="B2963" s="9">
        <v>400020</v>
      </c>
      <c r="C2963" s="10" t="s">
        <v>88</v>
      </c>
      <c r="D2963" s="36">
        <v>360105</v>
      </c>
      <c r="E2963" s="6" t="s">
        <v>335</v>
      </c>
      <c r="F2963" s="21" t="s">
        <v>5</v>
      </c>
      <c r="G2963" s="21" t="s">
        <v>25</v>
      </c>
    </row>
    <row r="2964" spans="1:7">
      <c r="A2964" s="13" t="str">
        <f t="shared" si="54"/>
        <v>360105.400021</v>
      </c>
      <c r="B2964" s="9">
        <v>400021</v>
      </c>
      <c r="C2964" s="10" t="s">
        <v>89</v>
      </c>
      <c r="D2964" s="36">
        <v>360105</v>
      </c>
      <c r="E2964" s="6" t="s">
        <v>335</v>
      </c>
      <c r="F2964" s="21" t="s">
        <v>5</v>
      </c>
      <c r="G2964" s="21" t="s">
        <v>25</v>
      </c>
    </row>
    <row r="2965" spans="1:7">
      <c r="A2965" s="13" t="str">
        <f t="shared" si="54"/>
        <v>360105.400022</v>
      </c>
      <c r="B2965" s="9">
        <v>400022</v>
      </c>
      <c r="C2965" s="10" t="s">
        <v>143</v>
      </c>
      <c r="D2965" s="36">
        <v>360105</v>
      </c>
      <c r="E2965" s="6" t="s">
        <v>335</v>
      </c>
      <c r="F2965" s="21" t="s">
        <v>5</v>
      </c>
      <c r="G2965" s="21" t="s">
        <v>25</v>
      </c>
    </row>
    <row r="2966" spans="1:7">
      <c r="A2966" s="13" t="str">
        <f t="shared" si="54"/>
        <v>360105.400024</v>
      </c>
      <c r="B2966" s="9">
        <v>400024</v>
      </c>
      <c r="C2966" s="10" t="s">
        <v>144</v>
      </c>
      <c r="D2966" s="36">
        <v>360105</v>
      </c>
      <c r="E2966" s="6" t="s">
        <v>335</v>
      </c>
      <c r="F2966" s="21" t="s">
        <v>5</v>
      </c>
      <c r="G2966" s="21" t="s">
        <v>25</v>
      </c>
    </row>
    <row r="2967" spans="1:7">
      <c r="A2967" s="13" t="str">
        <f t="shared" si="54"/>
        <v>360105.400025</v>
      </c>
      <c r="B2967" s="9">
        <v>400025</v>
      </c>
      <c r="C2967" s="10" t="s">
        <v>147</v>
      </c>
      <c r="D2967" s="36">
        <v>360105</v>
      </c>
      <c r="E2967" s="6" t="s">
        <v>335</v>
      </c>
      <c r="F2967" s="21" t="s">
        <v>5</v>
      </c>
      <c r="G2967" s="21" t="s">
        <v>25</v>
      </c>
    </row>
    <row r="2968" spans="1:7">
      <c r="A2968" s="13" t="str">
        <f t="shared" si="54"/>
        <v>360105.400026</v>
      </c>
      <c r="B2968" s="9">
        <v>400026</v>
      </c>
      <c r="C2968" s="10" t="s">
        <v>148</v>
      </c>
      <c r="D2968" s="36">
        <v>360105</v>
      </c>
      <c r="E2968" s="6" t="s">
        <v>335</v>
      </c>
      <c r="F2968" s="21" t="s">
        <v>5</v>
      </c>
      <c r="G2968" s="21" t="s">
        <v>25</v>
      </c>
    </row>
    <row r="2969" spans="1:7">
      <c r="A2969" s="13" t="str">
        <f t="shared" si="54"/>
        <v>360105.400027</v>
      </c>
      <c r="B2969" s="9">
        <v>400027</v>
      </c>
      <c r="C2969" s="10" t="s">
        <v>149</v>
      </c>
      <c r="D2969" s="36">
        <v>360105</v>
      </c>
      <c r="E2969" s="6" t="s">
        <v>335</v>
      </c>
      <c r="F2969" s="21" t="s">
        <v>5</v>
      </c>
      <c r="G2969" s="21" t="s">
        <v>25</v>
      </c>
    </row>
    <row r="2970" spans="1:7">
      <c r="A2970" s="13" t="str">
        <f t="shared" si="54"/>
        <v>360105.400028</v>
      </c>
      <c r="B2970" s="9">
        <v>400028</v>
      </c>
      <c r="C2970" s="10" t="s">
        <v>150</v>
      </c>
      <c r="D2970" s="36">
        <v>360105</v>
      </c>
      <c r="E2970" s="6" t="s">
        <v>335</v>
      </c>
      <c r="F2970" s="21" t="s">
        <v>5</v>
      </c>
      <c r="G2970" s="21" t="s">
        <v>25</v>
      </c>
    </row>
    <row r="2971" spans="1:7">
      <c r="A2971" s="13" t="str">
        <f t="shared" si="54"/>
        <v>360105.400029</v>
      </c>
      <c r="B2971" s="9">
        <v>400029</v>
      </c>
      <c r="C2971" s="10" t="s">
        <v>151</v>
      </c>
      <c r="D2971" s="36">
        <v>360105</v>
      </c>
      <c r="E2971" s="6" t="s">
        <v>335</v>
      </c>
      <c r="F2971" s="21" t="s">
        <v>5</v>
      </c>
      <c r="G2971" s="21" t="s">
        <v>25</v>
      </c>
    </row>
    <row r="2972" spans="1:7">
      <c r="A2972" s="13" t="str">
        <f t="shared" si="54"/>
        <v>360105.400030</v>
      </c>
      <c r="B2972" s="9">
        <v>400030</v>
      </c>
      <c r="C2972" s="10" t="s">
        <v>152</v>
      </c>
      <c r="D2972" s="36">
        <v>360105</v>
      </c>
      <c r="E2972" s="6" t="s">
        <v>335</v>
      </c>
      <c r="F2972" s="21" t="s">
        <v>5</v>
      </c>
      <c r="G2972" s="21" t="s">
        <v>25</v>
      </c>
    </row>
    <row r="2973" spans="1:7">
      <c r="A2973" s="13" t="str">
        <f t="shared" si="54"/>
        <v>360105.400175</v>
      </c>
      <c r="B2973" s="9">
        <v>400175</v>
      </c>
      <c r="C2973" s="10" t="s">
        <v>141</v>
      </c>
      <c r="D2973" s="36">
        <v>360105</v>
      </c>
      <c r="E2973" s="6" t="s">
        <v>335</v>
      </c>
      <c r="F2973" s="21" t="s">
        <v>5</v>
      </c>
      <c r="G2973" s="21" t="s">
        <v>25</v>
      </c>
    </row>
    <row r="2974" spans="1:7">
      <c r="A2974" s="13" t="str">
        <f t="shared" si="54"/>
        <v>360105.400176</v>
      </c>
      <c r="B2974" s="9">
        <v>400176</v>
      </c>
      <c r="C2974" s="10" t="s">
        <v>142</v>
      </c>
      <c r="D2974" s="36">
        <v>360105</v>
      </c>
      <c r="E2974" s="6" t="s">
        <v>335</v>
      </c>
      <c r="F2974" s="21" t="s">
        <v>5</v>
      </c>
      <c r="G2974" s="21" t="s">
        <v>25</v>
      </c>
    </row>
    <row r="2975" spans="1:7">
      <c r="A2975" s="13" t="str">
        <f t="shared" si="54"/>
        <v>360105.400177</v>
      </c>
      <c r="B2975" s="9">
        <v>400177</v>
      </c>
      <c r="C2975" s="10" t="s">
        <v>145</v>
      </c>
      <c r="D2975" s="36">
        <v>360105</v>
      </c>
      <c r="E2975" s="6" t="s">
        <v>335</v>
      </c>
      <c r="F2975" s="21" t="s">
        <v>5</v>
      </c>
      <c r="G2975" s="21" t="s">
        <v>25</v>
      </c>
    </row>
    <row r="2976" spans="1:7">
      <c r="A2976" s="13" t="str">
        <f t="shared" si="54"/>
        <v>360105.400178</v>
      </c>
      <c r="B2976" s="9">
        <v>400178</v>
      </c>
      <c r="C2976" s="10" t="s">
        <v>153</v>
      </c>
      <c r="D2976" s="36">
        <v>360105</v>
      </c>
      <c r="E2976" s="6" t="s">
        <v>335</v>
      </c>
      <c r="F2976" s="21" t="s">
        <v>5</v>
      </c>
      <c r="G2976" s="21" t="s">
        <v>25</v>
      </c>
    </row>
    <row r="2977" spans="1:7">
      <c r="A2977" s="13" t="str">
        <f t="shared" si="54"/>
        <v>360105.400179</v>
      </c>
      <c r="B2977" s="9">
        <v>400179</v>
      </c>
      <c r="C2977" s="10" t="s">
        <v>155</v>
      </c>
      <c r="D2977" s="36">
        <v>360105</v>
      </c>
      <c r="E2977" s="6" t="s">
        <v>335</v>
      </c>
      <c r="F2977" s="21" t="s">
        <v>5</v>
      </c>
      <c r="G2977" s="21" t="s">
        <v>25</v>
      </c>
    </row>
    <row r="2978" spans="1:7">
      <c r="A2978" s="13" t="str">
        <f t="shared" si="54"/>
        <v>360105.400180</v>
      </c>
      <c r="B2978" s="13">
        <v>400180</v>
      </c>
      <c r="C2978" s="14" t="s">
        <v>154</v>
      </c>
      <c r="D2978" s="36">
        <v>360105</v>
      </c>
      <c r="E2978" s="6" t="s">
        <v>335</v>
      </c>
      <c r="F2978" s="21" t="s">
        <v>5</v>
      </c>
      <c r="G2978" s="21" t="s">
        <v>25</v>
      </c>
    </row>
    <row r="2979" spans="1:7">
      <c r="A2979" s="13" t="str">
        <f t="shared" si="54"/>
        <v>360105.400202</v>
      </c>
      <c r="B2979" s="9">
        <v>400202</v>
      </c>
      <c r="C2979" s="10" t="s">
        <v>136</v>
      </c>
      <c r="D2979" s="36">
        <v>360105</v>
      </c>
      <c r="E2979" s="6" t="s">
        <v>335</v>
      </c>
      <c r="F2979" s="21" t="s">
        <v>5</v>
      </c>
      <c r="G2979" s="21" t="s">
        <v>25</v>
      </c>
    </row>
    <row r="2980" spans="1:7">
      <c r="A2980" s="13" t="str">
        <f t="shared" si="54"/>
        <v>360105.400203</v>
      </c>
      <c r="B2980" s="9">
        <v>400203</v>
      </c>
      <c r="C2980" s="10" t="s">
        <v>137</v>
      </c>
      <c r="D2980" s="36">
        <v>360105</v>
      </c>
      <c r="E2980" s="6" t="s">
        <v>335</v>
      </c>
      <c r="F2980" s="21" t="s">
        <v>5</v>
      </c>
      <c r="G2980" s="21" t="s">
        <v>25</v>
      </c>
    </row>
    <row r="2981" spans="1:7">
      <c r="A2981" s="13" t="str">
        <f t="shared" si="54"/>
        <v>360105.400214</v>
      </c>
      <c r="B2981" s="9">
        <v>400214</v>
      </c>
      <c r="C2981" s="10" t="s">
        <v>146</v>
      </c>
      <c r="D2981" s="36">
        <v>360105</v>
      </c>
      <c r="E2981" s="6" t="s">
        <v>335</v>
      </c>
      <c r="F2981" s="21" t="s">
        <v>5</v>
      </c>
      <c r="G2981" s="21" t="s">
        <v>25</v>
      </c>
    </row>
    <row r="2982" spans="1:7">
      <c r="A2982" s="13" t="str">
        <f t="shared" si="54"/>
        <v>360105.400219</v>
      </c>
      <c r="B2982" s="9">
        <v>400219</v>
      </c>
      <c r="C2982" s="10" t="s">
        <v>138</v>
      </c>
      <c r="D2982" s="36">
        <v>360105</v>
      </c>
      <c r="E2982" s="6" t="s">
        <v>335</v>
      </c>
      <c r="F2982" s="21" t="s">
        <v>5</v>
      </c>
      <c r="G2982" s="21" t="s">
        <v>25</v>
      </c>
    </row>
    <row r="2983" spans="1:7">
      <c r="A2983" s="13" t="str">
        <f t="shared" si="54"/>
        <v>360105.400220</v>
      </c>
      <c r="B2983" s="9">
        <v>400220</v>
      </c>
      <c r="C2983" s="10" t="s">
        <v>139</v>
      </c>
      <c r="D2983" s="36">
        <v>360105</v>
      </c>
      <c r="E2983" s="6" t="s">
        <v>335</v>
      </c>
      <c r="F2983" s="21" t="s">
        <v>5</v>
      </c>
      <c r="G2983" s="21" t="s">
        <v>25</v>
      </c>
    </row>
    <row r="2984" spans="1:7">
      <c r="A2984" s="13" t="str">
        <f t="shared" si="54"/>
        <v>360105.400221</v>
      </c>
      <c r="B2984" s="9">
        <v>400221</v>
      </c>
      <c r="C2984" s="10" t="s">
        <v>140</v>
      </c>
      <c r="D2984" s="36">
        <v>360105</v>
      </c>
      <c r="E2984" s="6" t="s">
        <v>335</v>
      </c>
      <c r="F2984" s="21" t="s">
        <v>5</v>
      </c>
      <c r="G2984" s="21" t="s">
        <v>25</v>
      </c>
    </row>
  </sheetData>
  <autoFilter ref="A1:XFD2984"/>
  <sortState ref="A2:G2528">
    <sortCondition ref="D1"/>
  </sortState>
  <pageMargins left="0.39370078740157477" right="0.39370078740157477" top="0.39370078740157477" bottom="0.39370078740157477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I2" sqref="I2"/>
    </sheetView>
  </sheetViews>
  <sheetFormatPr defaultRowHeight="15"/>
  <cols>
    <col min="5" max="5" width="10.42578125" bestFit="1" customWidth="1"/>
    <col min="11" max="11" width="10.42578125" bestFit="1" customWidth="1"/>
    <col min="19" max="19" width="24.5703125" bestFit="1" customWidth="1"/>
    <col min="20" max="20" width="45.140625" bestFit="1" customWidth="1"/>
  </cols>
  <sheetData>
    <row r="1" spans="1:20">
      <c r="A1" s="56" t="s">
        <v>78</v>
      </c>
      <c r="B1" s="58" t="s">
        <v>82</v>
      </c>
      <c r="C1" s="58" t="s">
        <v>74</v>
      </c>
      <c r="D1" s="54" t="s">
        <v>75</v>
      </c>
      <c r="E1" s="55" t="s">
        <v>76</v>
      </c>
      <c r="F1" s="54" t="s">
        <v>77</v>
      </c>
      <c r="G1" s="70" t="s">
        <v>79</v>
      </c>
      <c r="H1" s="40" t="s">
        <v>80</v>
      </c>
      <c r="I1" s="40" t="s">
        <v>81</v>
      </c>
      <c r="J1" s="59" t="s">
        <v>270</v>
      </c>
      <c r="K1" s="60" t="s">
        <v>271</v>
      </c>
      <c r="L1" s="61" t="s">
        <v>301</v>
      </c>
      <c r="M1" s="61" t="s">
        <v>302</v>
      </c>
      <c r="N1" s="61" t="s">
        <v>302</v>
      </c>
      <c r="O1" s="62" t="s">
        <v>321</v>
      </c>
      <c r="P1" s="61" t="s">
        <v>322</v>
      </c>
      <c r="Q1" s="62" t="s">
        <v>324</v>
      </c>
      <c r="R1" s="61" t="s">
        <v>323</v>
      </c>
      <c r="S1" s="63" t="s">
        <v>325</v>
      </c>
      <c r="T1" s="64" t="s">
        <v>381</v>
      </c>
    </row>
    <row r="2" spans="1:20" s="65" customFormat="1" ht="12.75">
      <c r="A2" s="57">
        <v>9</v>
      </c>
      <c r="B2" s="66">
        <v>320502</v>
      </c>
      <c r="C2" s="66">
        <v>400154</v>
      </c>
      <c r="D2" s="38" t="s">
        <v>197</v>
      </c>
      <c r="E2" s="52">
        <v>42429</v>
      </c>
      <c r="F2" s="38" t="s">
        <v>380</v>
      </c>
      <c r="G2" s="71" t="s">
        <v>378</v>
      </c>
      <c r="H2" s="65">
        <v>2295</v>
      </c>
      <c r="J2" s="67">
        <f>H2-I2</f>
        <v>2295</v>
      </c>
      <c r="K2" s="68">
        <v>42401</v>
      </c>
      <c r="L2" s="44" t="str">
        <f>VLOOKUP(C2,'PC - CTB X GER'!A:C,3,FALSE)</f>
        <v>2.1</v>
      </c>
      <c r="M2" s="44" t="e">
        <f>VLOOKUP(B2,CDC!$A$1:$D$95,4,FALSE)</f>
        <v>#N/A</v>
      </c>
      <c r="N2" s="44" t="str">
        <f>IF(L2="9.0.0",CONCATENATE(B2,".",C2),L2)</f>
        <v>2.1</v>
      </c>
      <c r="O2" s="69" t="str">
        <f>IF(L2="9.0.0",VLOOKUP(N2,'PC - CTB X GER - PESSOAL'!A:G,6,0),L2)</f>
        <v>2.1</v>
      </c>
      <c r="P2" s="44" t="e">
        <f>CONCATENATE(M2,".",O2,".",K2)</f>
        <v>#N/A</v>
      </c>
      <c r="Q2" s="69" t="str">
        <f>CONCATENATE(O2,".",K2)</f>
        <v>2.1.42401</v>
      </c>
      <c r="R2" s="44" t="str">
        <f>CONCATENATE(B2,".",O2)</f>
        <v>320502.2.1</v>
      </c>
      <c r="S2" s="65" t="e">
        <f>VLOOKUP(B2,CDC!A:B,2,FALSE)</f>
        <v>#N/A</v>
      </c>
      <c r="T2" s="65" t="s">
        <v>382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0"/>
  <sheetViews>
    <sheetView topLeftCell="A122" zoomScale="84" zoomScaleNormal="84" workbookViewId="0">
      <selection activeCell="C139" sqref="C139"/>
    </sheetView>
  </sheetViews>
  <sheetFormatPr defaultColWidth="11.42578125" defaultRowHeight="12.75"/>
  <cols>
    <col min="1" max="1" width="11.42578125" style="44"/>
    <col min="2" max="2" width="49" style="44" bestFit="1" customWidth="1"/>
    <col min="3" max="3" width="11.42578125" style="44"/>
    <col min="4" max="4" width="42.28515625" style="49" bestFit="1" customWidth="1"/>
    <col min="5" max="16384" width="11.42578125" style="44"/>
  </cols>
  <sheetData>
    <row r="1" spans="1:4" s="42" customFormat="1">
      <c r="A1" s="42" t="s">
        <v>100</v>
      </c>
      <c r="B1" s="42" t="s">
        <v>101</v>
      </c>
      <c r="C1" s="42" t="s">
        <v>102</v>
      </c>
      <c r="D1" s="48" t="s">
        <v>103</v>
      </c>
    </row>
    <row r="2" spans="1:4">
      <c r="A2" s="41">
        <v>100083</v>
      </c>
      <c r="B2" s="43" t="s">
        <v>309</v>
      </c>
      <c r="C2" s="44" t="s">
        <v>386</v>
      </c>
      <c r="D2" s="49" t="s">
        <v>68</v>
      </c>
    </row>
    <row r="3" spans="1:4">
      <c r="A3" s="41">
        <v>100084</v>
      </c>
      <c r="B3" s="43" t="s">
        <v>310</v>
      </c>
      <c r="C3" s="44" t="s">
        <v>18</v>
      </c>
      <c r="D3" s="49" t="s">
        <v>68</v>
      </c>
    </row>
    <row r="4" spans="1:4">
      <c r="A4" s="41">
        <v>100085</v>
      </c>
      <c r="B4" s="43" t="s">
        <v>304</v>
      </c>
      <c r="C4" s="44" t="s">
        <v>386</v>
      </c>
      <c r="D4" s="49" t="s">
        <v>68</v>
      </c>
    </row>
    <row r="5" spans="1:4">
      <c r="A5" s="41">
        <v>100086</v>
      </c>
      <c r="B5" s="43" t="s">
        <v>305</v>
      </c>
      <c r="C5" s="44" t="s">
        <v>328</v>
      </c>
      <c r="D5" s="49" t="s">
        <v>68</v>
      </c>
    </row>
    <row r="6" spans="1:4">
      <c r="A6" s="41">
        <v>100087</v>
      </c>
      <c r="B6" s="43" t="s">
        <v>311</v>
      </c>
      <c r="C6" s="44" t="s">
        <v>328</v>
      </c>
      <c r="D6" s="49" t="s">
        <v>68</v>
      </c>
    </row>
    <row r="7" spans="1:4">
      <c r="A7" s="41">
        <v>100088</v>
      </c>
      <c r="B7" s="43" t="s">
        <v>312</v>
      </c>
      <c r="C7" s="44" t="s">
        <v>328</v>
      </c>
      <c r="D7" s="49" t="s">
        <v>68</v>
      </c>
    </row>
    <row r="8" spans="1:4">
      <c r="A8" s="41">
        <v>100089</v>
      </c>
      <c r="B8" s="43" t="s">
        <v>306</v>
      </c>
      <c r="C8" s="44" t="s">
        <v>20</v>
      </c>
      <c r="D8" s="49" t="s">
        <v>68</v>
      </c>
    </row>
    <row r="9" spans="1:4">
      <c r="A9" s="41">
        <v>100119</v>
      </c>
      <c r="B9" s="43" t="s">
        <v>307</v>
      </c>
      <c r="C9" s="44" t="s">
        <v>386</v>
      </c>
      <c r="D9" s="49" t="s">
        <v>68</v>
      </c>
    </row>
    <row r="10" spans="1:4">
      <c r="A10" s="41">
        <v>100121</v>
      </c>
      <c r="B10" s="43" t="s">
        <v>308</v>
      </c>
      <c r="C10" s="44" t="s">
        <v>386</v>
      </c>
      <c r="D10" s="49" t="s">
        <v>68</v>
      </c>
    </row>
    <row r="11" spans="1:4">
      <c r="A11" s="41">
        <v>100096</v>
      </c>
      <c r="B11" s="43" t="s">
        <v>313</v>
      </c>
      <c r="C11" s="44" t="s">
        <v>386</v>
      </c>
      <c r="D11" s="49" t="s">
        <v>68</v>
      </c>
    </row>
    <row r="12" spans="1:4">
      <c r="A12" s="41">
        <v>300000</v>
      </c>
      <c r="B12" s="43" t="s">
        <v>104</v>
      </c>
      <c r="C12" s="44" t="s">
        <v>105</v>
      </c>
      <c r="D12" s="49" t="s">
        <v>106</v>
      </c>
    </row>
    <row r="13" spans="1:4">
      <c r="A13" s="41">
        <v>300001</v>
      </c>
      <c r="B13" s="43" t="s">
        <v>107</v>
      </c>
      <c r="C13" s="44" t="s">
        <v>105</v>
      </c>
      <c r="D13" s="49" t="s">
        <v>106</v>
      </c>
    </row>
    <row r="14" spans="1:4">
      <c r="A14" s="41">
        <v>300002</v>
      </c>
      <c r="B14" s="43" t="s">
        <v>108</v>
      </c>
      <c r="C14" s="44" t="s">
        <v>105</v>
      </c>
      <c r="D14" s="49" t="s">
        <v>112</v>
      </c>
    </row>
    <row r="15" spans="1:4">
      <c r="A15" s="41">
        <v>300003</v>
      </c>
      <c r="B15" s="43" t="s">
        <v>109</v>
      </c>
      <c r="C15" s="44" t="s">
        <v>110</v>
      </c>
      <c r="D15" s="49" t="s">
        <v>112</v>
      </c>
    </row>
    <row r="16" spans="1:4">
      <c r="A16" s="41">
        <v>300004</v>
      </c>
      <c r="B16" s="43" t="s">
        <v>111</v>
      </c>
      <c r="C16" s="44" t="s">
        <v>110</v>
      </c>
      <c r="D16" s="49" t="s">
        <v>112</v>
      </c>
    </row>
    <row r="17" spans="1:4">
      <c r="A17" s="41">
        <v>300005</v>
      </c>
      <c r="B17" s="43" t="s">
        <v>113</v>
      </c>
      <c r="C17" s="44" t="s">
        <v>110</v>
      </c>
      <c r="D17" s="49" t="s">
        <v>112</v>
      </c>
    </row>
    <row r="18" spans="1:4">
      <c r="A18" s="41">
        <v>300006</v>
      </c>
      <c r="B18" s="43" t="s">
        <v>114</v>
      </c>
      <c r="C18" s="44" t="s">
        <v>110</v>
      </c>
      <c r="D18" s="49" t="s">
        <v>112</v>
      </c>
    </row>
    <row r="19" spans="1:4">
      <c r="A19" s="41">
        <v>300007</v>
      </c>
      <c r="B19" s="43" t="s">
        <v>115</v>
      </c>
      <c r="C19" s="44" t="s">
        <v>110</v>
      </c>
      <c r="D19" s="49" t="s">
        <v>112</v>
      </c>
    </row>
    <row r="20" spans="1:4">
      <c r="A20" s="41">
        <v>300008</v>
      </c>
      <c r="B20" s="43" t="s">
        <v>116</v>
      </c>
      <c r="C20" s="44" t="s">
        <v>110</v>
      </c>
      <c r="D20" s="49" t="s">
        <v>112</v>
      </c>
    </row>
    <row r="21" spans="1:4">
      <c r="A21" s="41">
        <v>300009</v>
      </c>
      <c r="B21" s="43" t="s">
        <v>117</v>
      </c>
      <c r="C21" s="44" t="s">
        <v>110</v>
      </c>
      <c r="D21" s="49" t="s">
        <v>112</v>
      </c>
    </row>
    <row r="22" spans="1:4">
      <c r="A22" s="41">
        <v>300010</v>
      </c>
      <c r="B22" s="43" t="s">
        <v>118</v>
      </c>
      <c r="C22" s="44" t="s">
        <v>119</v>
      </c>
      <c r="D22" s="49" t="s">
        <v>120</v>
      </c>
    </row>
    <row r="23" spans="1:4">
      <c r="A23" s="41">
        <v>300011</v>
      </c>
      <c r="B23" s="43" t="s">
        <v>121</v>
      </c>
      <c r="C23" s="44" t="s">
        <v>119</v>
      </c>
      <c r="D23" s="49" t="s">
        <v>120</v>
      </c>
    </row>
    <row r="24" spans="1:4">
      <c r="A24" s="41">
        <v>300012</v>
      </c>
      <c r="B24" s="43" t="s">
        <v>122</v>
      </c>
      <c r="C24" s="44" t="s">
        <v>119</v>
      </c>
      <c r="D24" s="49" t="s">
        <v>120</v>
      </c>
    </row>
    <row r="25" spans="1:4">
      <c r="A25" s="41">
        <v>300013</v>
      </c>
      <c r="B25" s="43" t="s">
        <v>123</v>
      </c>
      <c r="C25" s="44" t="s">
        <v>119</v>
      </c>
      <c r="D25" s="49" t="s">
        <v>120</v>
      </c>
    </row>
    <row r="26" spans="1:4">
      <c r="A26" s="41">
        <v>300016</v>
      </c>
      <c r="B26" s="43" t="s">
        <v>124</v>
      </c>
      <c r="C26" s="44" t="s">
        <v>425</v>
      </c>
      <c r="D26" s="49" t="s">
        <v>426</v>
      </c>
    </row>
    <row r="27" spans="1:4">
      <c r="A27" s="41">
        <v>300014</v>
      </c>
      <c r="B27" s="43" t="s">
        <v>124</v>
      </c>
      <c r="C27" s="44" t="s">
        <v>119</v>
      </c>
      <c r="D27" s="49" t="s">
        <v>120</v>
      </c>
    </row>
    <row r="28" spans="1:4">
      <c r="A28" s="41">
        <v>400000</v>
      </c>
      <c r="B28" s="43" t="s">
        <v>125</v>
      </c>
      <c r="C28" s="44" t="s">
        <v>385</v>
      </c>
      <c r="D28" s="49" t="s">
        <v>71</v>
      </c>
    </row>
    <row r="29" spans="1:4">
      <c r="A29" s="41">
        <v>400001</v>
      </c>
      <c r="B29" s="43" t="s">
        <v>126</v>
      </c>
      <c r="C29" s="44" t="s">
        <v>385</v>
      </c>
      <c r="D29" s="49" t="s">
        <v>71</v>
      </c>
    </row>
    <row r="30" spans="1:4">
      <c r="A30" s="41">
        <v>400002</v>
      </c>
      <c r="B30" s="43" t="s">
        <v>127</v>
      </c>
      <c r="C30" s="44" t="s">
        <v>385</v>
      </c>
      <c r="D30" s="49" t="s">
        <v>71</v>
      </c>
    </row>
    <row r="31" spans="1:4">
      <c r="A31" s="41">
        <v>400003</v>
      </c>
      <c r="B31" s="43" t="s">
        <v>83</v>
      </c>
      <c r="C31" s="44" t="s">
        <v>300</v>
      </c>
      <c r="D31" s="49" t="s">
        <v>21</v>
      </c>
    </row>
    <row r="32" spans="1:4">
      <c r="A32" s="41">
        <v>400004</v>
      </c>
      <c r="B32" s="43" t="s">
        <v>128</v>
      </c>
      <c r="C32" s="44" t="s">
        <v>300</v>
      </c>
      <c r="D32" s="49" t="s">
        <v>21</v>
      </c>
    </row>
    <row r="33" spans="1:4">
      <c r="A33" s="41">
        <v>400005</v>
      </c>
      <c r="B33" s="43" t="s">
        <v>129</v>
      </c>
      <c r="C33" s="44" t="s">
        <v>300</v>
      </c>
      <c r="D33" s="49" t="s">
        <v>21</v>
      </c>
    </row>
    <row r="34" spans="1:4">
      <c r="A34" s="41">
        <v>400006</v>
      </c>
      <c r="B34" s="43" t="s">
        <v>130</v>
      </c>
      <c r="C34" s="44" t="s">
        <v>300</v>
      </c>
      <c r="D34" s="49" t="s">
        <v>21</v>
      </c>
    </row>
    <row r="35" spans="1:4">
      <c r="A35" s="41">
        <v>400007</v>
      </c>
      <c r="B35" s="43" t="s">
        <v>131</v>
      </c>
      <c r="C35" s="44" t="s">
        <v>300</v>
      </c>
      <c r="D35" s="49" t="s">
        <v>21</v>
      </c>
    </row>
    <row r="36" spans="1:4">
      <c r="A36" s="41">
        <v>400010</v>
      </c>
      <c r="B36" s="43" t="s">
        <v>132</v>
      </c>
      <c r="C36" s="44" t="s">
        <v>300</v>
      </c>
      <c r="D36" s="49" t="s">
        <v>21</v>
      </c>
    </row>
    <row r="37" spans="1:4">
      <c r="A37" s="41">
        <v>400011</v>
      </c>
      <c r="B37" s="43" t="s">
        <v>133</v>
      </c>
      <c r="C37" s="44" t="s">
        <v>394</v>
      </c>
      <c r="D37" s="49" t="s">
        <v>21</v>
      </c>
    </row>
    <row r="38" spans="1:4">
      <c r="A38" s="41">
        <v>400012</v>
      </c>
      <c r="B38" s="43" t="s">
        <v>134</v>
      </c>
      <c r="C38" s="44" t="s">
        <v>300</v>
      </c>
      <c r="D38" s="49" t="s">
        <v>21</v>
      </c>
    </row>
    <row r="39" spans="1:4">
      <c r="A39" s="41">
        <v>400013</v>
      </c>
      <c r="B39" s="43" t="s">
        <v>135</v>
      </c>
      <c r="C39" s="44" t="s">
        <v>300</v>
      </c>
      <c r="D39" s="49" t="s">
        <v>21</v>
      </c>
    </row>
    <row r="40" spans="1:4">
      <c r="A40" s="41">
        <v>400202</v>
      </c>
      <c r="B40" s="43" t="s">
        <v>136</v>
      </c>
      <c r="C40" s="44" t="s">
        <v>300</v>
      </c>
      <c r="D40" s="49" t="s">
        <v>21</v>
      </c>
    </row>
    <row r="41" spans="1:4">
      <c r="A41" s="41">
        <v>400203</v>
      </c>
      <c r="B41" s="43" t="s">
        <v>137</v>
      </c>
      <c r="C41" s="44" t="s">
        <v>300</v>
      </c>
      <c r="D41" s="49" t="s">
        <v>21</v>
      </c>
    </row>
    <row r="42" spans="1:4">
      <c r="A42" s="41">
        <v>400219</v>
      </c>
      <c r="B42" s="43" t="s">
        <v>138</v>
      </c>
      <c r="C42" s="44" t="s">
        <v>300</v>
      </c>
      <c r="D42" s="49" t="s">
        <v>21</v>
      </c>
    </row>
    <row r="43" spans="1:4">
      <c r="A43" s="41">
        <v>400220</v>
      </c>
      <c r="B43" s="43" t="s">
        <v>139</v>
      </c>
      <c r="C43" s="44" t="s">
        <v>300</v>
      </c>
      <c r="D43" s="49" t="s">
        <v>21</v>
      </c>
    </row>
    <row r="44" spans="1:4">
      <c r="A44" s="41">
        <v>400221</v>
      </c>
      <c r="B44" s="43" t="s">
        <v>140</v>
      </c>
      <c r="C44" s="44" t="s">
        <v>300</v>
      </c>
      <c r="D44" s="49" t="s">
        <v>21</v>
      </c>
    </row>
    <row r="45" spans="1:4">
      <c r="A45" s="41">
        <v>400014</v>
      </c>
      <c r="B45" s="43" t="s">
        <v>84</v>
      </c>
      <c r="C45" s="44" t="s">
        <v>300</v>
      </c>
      <c r="D45" s="49" t="s">
        <v>21</v>
      </c>
    </row>
    <row r="46" spans="1:4">
      <c r="A46" s="41">
        <v>400015</v>
      </c>
      <c r="B46" s="43" t="s">
        <v>85</v>
      </c>
      <c r="C46" s="44" t="s">
        <v>300</v>
      </c>
      <c r="D46" s="49" t="s">
        <v>21</v>
      </c>
    </row>
    <row r="47" spans="1:4">
      <c r="A47" s="41">
        <v>400016</v>
      </c>
      <c r="B47" s="43" t="s">
        <v>86</v>
      </c>
      <c r="C47" s="44" t="s">
        <v>300</v>
      </c>
      <c r="D47" s="49" t="s">
        <v>21</v>
      </c>
    </row>
    <row r="48" spans="1:4">
      <c r="A48" s="41">
        <v>400017</v>
      </c>
      <c r="B48" s="43" t="s">
        <v>87</v>
      </c>
      <c r="C48" s="44" t="s">
        <v>300</v>
      </c>
      <c r="D48" s="49" t="s">
        <v>21</v>
      </c>
    </row>
    <row r="49" spans="1:4">
      <c r="A49" s="41">
        <v>400175</v>
      </c>
      <c r="B49" s="43" t="s">
        <v>141</v>
      </c>
      <c r="C49" s="44" t="s">
        <v>300</v>
      </c>
      <c r="D49" s="49" t="s">
        <v>21</v>
      </c>
    </row>
    <row r="50" spans="1:4">
      <c r="A50" s="41">
        <v>400176</v>
      </c>
      <c r="B50" s="43" t="s">
        <v>142</v>
      </c>
      <c r="C50" s="44" t="s">
        <v>300</v>
      </c>
      <c r="D50" s="49" t="s">
        <v>21</v>
      </c>
    </row>
    <row r="51" spans="1:4">
      <c r="A51" s="41">
        <v>400020</v>
      </c>
      <c r="B51" s="43" t="s">
        <v>88</v>
      </c>
      <c r="C51" s="44" t="s">
        <v>300</v>
      </c>
      <c r="D51" s="49" t="s">
        <v>21</v>
      </c>
    </row>
    <row r="52" spans="1:4">
      <c r="A52" s="41">
        <v>400021</v>
      </c>
      <c r="B52" s="43" t="s">
        <v>89</v>
      </c>
      <c r="C52" s="44" t="s">
        <v>300</v>
      </c>
      <c r="D52" s="49" t="s">
        <v>21</v>
      </c>
    </row>
    <row r="53" spans="1:4">
      <c r="A53" s="41">
        <v>400022</v>
      </c>
      <c r="B53" s="43" t="s">
        <v>143</v>
      </c>
      <c r="C53" s="44" t="s">
        <v>300</v>
      </c>
      <c r="D53" s="49" t="s">
        <v>21</v>
      </c>
    </row>
    <row r="54" spans="1:4">
      <c r="A54" s="41">
        <v>400024</v>
      </c>
      <c r="B54" s="43" t="s">
        <v>144</v>
      </c>
      <c r="C54" s="44" t="s">
        <v>300</v>
      </c>
      <c r="D54" s="49" t="s">
        <v>21</v>
      </c>
    </row>
    <row r="55" spans="1:4">
      <c r="A55" s="41">
        <v>400177</v>
      </c>
      <c r="B55" s="43" t="s">
        <v>145</v>
      </c>
      <c r="C55" s="44" t="s">
        <v>300</v>
      </c>
      <c r="D55" s="49" t="s">
        <v>21</v>
      </c>
    </row>
    <row r="56" spans="1:4">
      <c r="A56" s="41">
        <v>400214</v>
      </c>
      <c r="B56" s="43" t="s">
        <v>146</v>
      </c>
      <c r="C56" s="44" t="s">
        <v>300</v>
      </c>
      <c r="D56" s="49" t="s">
        <v>21</v>
      </c>
    </row>
    <row r="57" spans="1:4">
      <c r="A57" s="41">
        <v>400025</v>
      </c>
      <c r="B57" s="43" t="s">
        <v>147</v>
      </c>
      <c r="C57" s="44" t="s">
        <v>300</v>
      </c>
      <c r="D57" s="49" t="s">
        <v>21</v>
      </c>
    </row>
    <row r="58" spans="1:4">
      <c r="A58" s="41">
        <v>400026</v>
      </c>
      <c r="B58" s="43" t="s">
        <v>148</v>
      </c>
      <c r="C58" s="44" t="s">
        <v>300</v>
      </c>
      <c r="D58" s="49" t="s">
        <v>21</v>
      </c>
    </row>
    <row r="59" spans="1:4">
      <c r="A59" s="41">
        <v>400027</v>
      </c>
      <c r="B59" s="43" t="s">
        <v>149</v>
      </c>
      <c r="C59" s="44" t="s">
        <v>300</v>
      </c>
      <c r="D59" s="49" t="s">
        <v>21</v>
      </c>
    </row>
    <row r="60" spans="1:4">
      <c r="A60" s="41">
        <v>400028</v>
      </c>
      <c r="B60" s="43" t="s">
        <v>150</v>
      </c>
      <c r="C60" s="44" t="s">
        <v>300</v>
      </c>
      <c r="D60" s="49" t="s">
        <v>21</v>
      </c>
    </row>
    <row r="61" spans="1:4">
      <c r="A61" s="41">
        <v>400029</v>
      </c>
      <c r="B61" s="43" t="s">
        <v>151</v>
      </c>
      <c r="C61" s="44" t="s">
        <v>300</v>
      </c>
      <c r="D61" s="49" t="s">
        <v>21</v>
      </c>
    </row>
    <row r="62" spans="1:4">
      <c r="A62" s="41">
        <v>400030</v>
      </c>
      <c r="B62" s="43" t="s">
        <v>152</v>
      </c>
      <c r="C62" s="44" t="s">
        <v>300</v>
      </c>
      <c r="D62" s="49" t="s">
        <v>21</v>
      </c>
    </row>
    <row r="63" spans="1:4">
      <c r="A63" s="41">
        <v>400178</v>
      </c>
      <c r="B63" s="43" t="s">
        <v>153</v>
      </c>
      <c r="C63" s="44" t="s">
        <v>300</v>
      </c>
      <c r="D63" s="49" t="s">
        <v>21</v>
      </c>
    </row>
    <row r="64" spans="1:4">
      <c r="A64" s="41">
        <v>400179</v>
      </c>
      <c r="B64" s="43" t="s">
        <v>155</v>
      </c>
      <c r="C64" s="44" t="s">
        <v>300</v>
      </c>
      <c r="D64" s="49" t="s">
        <v>21</v>
      </c>
    </row>
    <row r="65" spans="1:4">
      <c r="A65" s="41">
        <v>400180</v>
      </c>
      <c r="B65" s="43" t="s">
        <v>154</v>
      </c>
      <c r="C65" s="44" t="s">
        <v>300</v>
      </c>
      <c r="D65" s="49" t="s">
        <v>21</v>
      </c>
    </row>
    <row r="66" spans="1:4">
      <c r="A66" s="45">
        <v>400223</v>
      </c>
      <c r="B66" s="46" t="s">
        <v>330</v>
      </c>
      <c r="C66" s="44" t="s">
        <v>300</v>
      </c>
      <c r="D66" s="49" t="s">
        <v>21</v>
      </c>
    </row>
    <row r="67" spans="1:4">
      <c r="A67" s="41">
        <v>400034</v>
      </c>
      <c r="B67" s="43" t="s">
        <v>156</v>
      </c>
      <c r="C67" s="44" t="s">
        <v>9</v>
      </c>
      <c r="D67" s="49" t="s">
        <v>73</v>
      </c>
    </row>
    <row r="68" spans="1:4">
      <c r="A68" s="41">
        <v>400035</v>
      </c>
      <c r="B68" s="43" t="s">
        <v>157</v>
      </c>
      <c r="C68" s="44" t="s">
        <v>9</v>
      </c>
      <c r="D68" s="49" t="s">
        <v>73</v>
      </c>
    </row>
    <row r="69" spans="1:4">
      <c r="A69" s="41">
        <v>400036</v>
      </c>
      <c r="B69" s="43" t="s">
        <v>158</v>
      </c>
      <c r="C69" s="44" t="s">
        <v>9</v>
      </c>
      <c r="D69" s="49" t="s">
        <v>73</v>
      </c>
    </row>
    <row r="70" spans="1:4">
      <c r="A70" s="41">
        <v>400037</v>
      </c>
      <c r="B70" s="43" t="s">
        <v>159</v>
      </c>
      <c r="C70" s="44" t="s">
        <v>9</v>
      </c>
      <c r="D70" s="49" t="s">
        <v>73</v>
      </c>
    </row>
    <row r="71" spans="1:4">
      <c r="A71" s="41">
        <v>400038</v>
      </c>
      <c r="B71" s="43" t="s">
        <v>160</v>
      </c>
      <c r="C71" s="44" t="s">
        <v>9</v>
      </c>
      <c r="D71" s="49" t="s">
        <v>73</v>
      </c>
    </row>
    <row r="72" spans="1:4">
      <c r="A72" s="41">
        <v>400039</v>
      </c>
      <c r="B72" s="43" t="s">
        <v>161</v>
      </c>
      <c r="C72" s="44" t="s">
        <v>7</v>
      </c>
      <c r="D72" s="49" t="s">
        <v>27</v>
      </c>
    </row>
    <row r="73" spans="1:4">
      <c r="A73" s="41">
        <v>400040</v>
      </c>
      <c r="B73" s="43" t="s">
        <v>162</v>
      </c>
      <c r="C73" s="44" t="s">
        <v>6</v>
      </c>
      <c r="D73" s="49" t="s">
        <v>26</v>
      </c>
    </row>
    <row r="74" spans="1:4">
      <c r="A74" s="41">
        <v>400041</v>
      </c>
      <c r="B74" s="43" t="s">
        <v>163</v>
      </c>
      <c r="C74" s="44" t="s">
        <v>18</v>
      </c>
      <c r="D74" s="49" t="s">
        <v>39</v>
      </c>
    </row>
    <row r="75" spans="1:4">
      <c r="A75" s="41">
        <v>400043</v>
      </c>
      <c r="B75" s="43" t="s">
        <v>164</v>
      </c>
      <c r="C75" s="44" t="s">
        <v>7</v>
      </c>
      <c r="D75" s="49" t="s">
        <v>27</v>
      </c>
    </row>
    <row r="76" spans="1:4">
      <c r="A76" s="41">
        <v>400204</v>
      </c>
      <c r="B76" s="43" t="s">
        <v>165</v>
      </c>
      <c r="C76" s="44" t="s">
        <v>43</v>
      </c>
      <c r="D76" s="49" t="s">
        <v>39</v>
      </c>
    </row>
    <row r="77" spans="1:4">
      <c r="A77" s="41">
        <v>400045</v>
      </c>
      <c r="B77" s="43" t="s">
        <v>90</v>
      </c>
      <c r="C77" s="44" t="s">
        <v>18</v>
      </c>
      <c r="D77" s="49" t="s">
        <v>39</v>
      </c>
    </row>
    <row r="78" spans="1:4">
      <c r="A78" s="41">
        <v>400174</v>
      </c>
      <c r="B78" s="43" t="s">
        <v>91</v>
      </c>
      <c r="C78" s="44" t="s">
        <v>18</v>
      </c>
      <c r="D78" s="49" t="s">
        <v>39</v>
      </c>
    </row>
    <row r="79" spans="1:4">
      <c r="A79" s="41">
        <v>400046</v>
      </c>
      <c r="B79" s="43" t="s">
        <v>166</v>
      </c>
      <c r="C79" s="44" t="s">
        <v>15</v>
      </c>
      <c r="D79" s="49" t="s">
        <v>29</v>
      </c>
    </row>
    <row r="80" spans="1:4">
      <c r="A80" s="41">
        <v>400047</v>
      </c>
      <c r="B80" s="43" t="s">
        <v>167</v>
      </c>
      <c r="C80" s="44" t="s">
        <v>14</v>
      </c>
      <c r="D80" s="49" t="s">
        <v>168</v>
      </c>
    </row>
    <row r="81" spans="1:10">
      <c r="A81" s="41">
        <v>400048</v>
      </c>
      <c r="B81" s="43" t="s">
        <v>169</v>
      </c>
      <c r="C81" s="44" t="s">
        <v>16</v>
      </c>
      <c r="D81" s="49" t="s">
        <v>31</v>
      </c>
    </row>
    <row r="82" spans="1:10">
      <c r="A82" s="41">
        <v>400050</v>
      </c>
      <c r="B82" s="43" t="s">
        <v>170</v>
      </c>
      <c r="C82" s="44" t="s">
        <v>17</v>
      </c>
      <c r="D82" s="49" t="s">
        <v>32</v>
      </c>
    </row>
    <row r="83" spans="1:10">
      <c r="A83" s="41">
        <v>400055</v>
      </c>
      <c r="B83" s="43" t="s">
        <v>171</v>
      </c>
      <c r="C83" s="44" t="s">
        <v>10</v>
      </c>
      <c r="D83" s="49" t="s">
        <v>57</v>
      </c>
    </row>
    <row r="84" spans="1:10">
      <c r="A84" s="41">
        <v>400056</v>
      </c>
      <c r="B84" s="43" t="s">
        <v>172</v>
      </c>
      <c r="C84" s="44" t="s">
        <v>10</v>
      </c>
      <c r="D84" s="49" t="s">
        <v>33</v>
      </c>
    </row>
    <row r="85" spans="1:10">
      <c r="A85" s="41">
        <v>400057</v>
      </c>
      <c r="B85" s="43" t="s">
        <v>173</v>
      </c>
      <c r="C85" s="44" t="s">
        <v>10</v>
      </c>
      <c r="D85" s="49" t="s">
        <v>33</v>
      </c>
    </row>
    <row r="86" spans="1:10">
      <c r="A86" s="41">
        <v>400205</v>
      </c>
      <c r="B86" s="43" t="s">
        <v>174</v>
      </c>
      <c r="C86" s="44" t="s">
        <v>30</v>
      </c>
      <c r="D86" s="49" t="s">
        <v>69</v>
      </c>
    </row>
    <row r="87" spans="1:10">
      <c r="A87" s="41">
        <v>400206</v>
      </c>
      <c r="B87" s="43" t="s">
        <v>175</v>
      </c>
      <c r="C87" s="44" t="s">
        <v>362</v>
      </c>
      <c r="D87" s="49" t="s">
        <v>176</v>
      </c>
    </row>
    <row r="88" spans="1:10">
      <c r="A88" s="41">
        <v>400207</v>
      </c>
      <c r="B88" s="43" t="s">
        <v>177</v>
      </c>
      <c r="C88" s="44" t="s">
        <v>30</v>
      </c>
      <c r="D88" s="49" t="s">
        <v>69</v>
      </c>
    </row>
    <row r="89" spans="1:10">
      <c r="A89" s="41">
        <v>400208</v>
      </c>
      <c r="B89" s="43" t="s">
        <v>178</v>
      </c>
      <c r="C89" s="44" t="s">
        <v>45</v>
      </c>
      <c r="D89" s="49" t="s">
        <v>44</v>
      </c>
    </row>
    <row r="90" spans="1:10">
      <c r="A90" s="41">
        <v>400209</v>
      </c>
      <c r="B90" s="43" t="s">
        <v>179</v>
      </c>
      <c r="C90" s="44" t="s">
        <v>30</v>
      </c>
      <c r="D90" s="49" t="s">
        <v>69</v>
      </c>
      <c r="J90" s="44">
        <v>0</v>
      </c>
    </row>
    <row r="91" spans="1:10">
      <c r="A91" s="41">
        <v>400058</v>
      </c>
      <c r="B91" s="43" t="s">
        <v>92</v>
      </c>
      <c r="C91" s="44" t="s">
        <v>35</v>
      </c>
      <c r="D91" s="49" t="s">
        <v>38</v>
      </c>
    </row>
    <row r="92" spans="1:10">
      <c r="A92" s="41">
        <v>400059</v>
      </c>
      <c r="B92" s="43" t="s">
        <v>180</v>
      </c>
      <c r="C92" s="44" t="s">
        <v>35</v>
      </c>
      <c r="D92" s="49" t="s">
        <v>38</v>
      </c>
    </row>
    <row r="93" spans="1:10">
      <c r="A93" s="41">
        <v>400060</v>
      </c>
      <c r="B93" s="43" t="s">
        <v>181</v>
      </c>
      <c r="C93" s="44" t="s">
        <v>385</v>
      </c>
      <c r="D93" s="49" t="s">
        <v>67</v>
      </c>
    </row>
    <row r="94" spans="1:10">
      <c r="A94" s="41">
        <v>400061</v>
      </c>
      <c r="B94" s="43" t="s">
        <v>182</v>
      </c>
      <c r="C94" s="44" t="s">
        <v>385</v>
      </c>
      <c r="D94" s="49" t="s">
        <v>71</v>
      </c>
    </row>
    <row r="95" spans="1:10">
      <c r="A95" s="41">
        <v>400181</v>
      </c>
      <c r="B95" s="43" t="s">
        <v>183</v>
      </c>
      <c r="C95" s="44" t="s">
        <v>35</v>
      </c>
      <c r="D95" s="49" t="s">
        <v>38</v>
      </c>
    </row>
    <row r="96" spans="1:10">
      <c r="A96" s="73">
        <v>400063</v>
      </c>
      <c r="B96" s="74" t="s">
        <v>184</v>
      </c>
      <c r="C96" s="42" t="s">
        <v>36</v>
      </c>
      <c r="D96" s="48" t="s">
        <v>37</v>
      </c>
    </row>
    <row r="97" spans="1:4">
      <c r="A97" s="73">
        <v>400064</v>
      </c>
      <c r="B97" s="74" t="s">
        <v>185</v>
      </c>
      <c r="C97" s="42" t="s">
        <v>36</v>
      </c>
      <c r="D97" s="48" t="s">
        <v>37</v>
      </c>
    </row>
    <row r="98" spans="1:4">
      <c r="A98" s="73">
        <v>400065</v>
      </c>
      <c r="B98" s="74" t="s">
        <v>186</v>
      </c>
      <c r="C98" s="42" t="s">
        <v>36</v>
      </c>
      <c r="D98" s="48" t="s">
        <v>37</v>
      </c>
    </row>
    <row r="99" spans="1:4">
      <c r="A99" s="73">
        <v>400066</v>
      </c>
      <c r="B99" s="74" t="s">
        <v>187</v>
      </c>
      <c r="C99" s="42" t="s">
        <v>36</v>
      </c>
      <c r="D99" s="48" t="s">
        <v>37</v>
      </c>
    </row>
    <row r="100" spans="1:4">
      <c r="A100" s="41">
        <v>400068</v>
      </c>
      <c r="B100" s="43" t="s">
        <v>188</v>
      </c>
      <c r="C100" s="44" t="s">
        <v>385</v>
      </c>
      <c r="D100" s="49" t="s">
        <v>71</v>
      </c>
    </row>
    <row r="101" spans="1:4">
      <c r="A101" s="41">
        <v>400069</v>
      </c>
      <c r="B101" s="43" t="s">
        <v>189</v>
      </c>
      <c r="C101" s="44" t="s">
        <v>387</v>
      </c>
      <c r="D101" s="50" t="s">
        <v>336</v>
      </c>
    </row>
    <row r="102" spans="1:4">
      <c r="A102" s="41">
        <v>400070</v>
      </c>
      <c r="B102" s="43" t="s">
        <v>190</v>
      </c>
      <c r="C102" s="44" t="s">
        <v>385</v>
      </c>
      <c r="D102" s="49" t="s">
        <v>71</v>
      </c>
    </row>
    <row r="103" spans="1:4">
      <c r="A103" s="41">
        <v>400071</v>
      </c>
      <c r="B103" s="43" t="s">
        <v>191</v>
      </c>
      <c r="C103" s="44" t="s">
        <v>385</v>
      </c>
      <c r="D103" s="49" t="s">
        <v>71</v>
      </c>
    </row>
    <row r="104" spans="1:4">
      <c r="A104" s="41">
        <v>400072</v>
      </c>
      <c r="B104" s="43" t="s">
        <v>192</v>
      </c>
      <c r="C104" s="44" t="s">
        <v>385</v>
      </c>
      <c r="D104" s="50" t="s">
        <v>336</v>
      </c>
    </row>
    <row r="105" spans="1:4">
      <c r="A105" s="41">
        <v>400073</v>
      </c>
      <c r="B105" s="43" t="s">
        <v>193</v>
      </c>
      <c r="C105" s="44" t="s">
        <v>385</v>
      </c>
      <c r="D105" s="50" t="s">
        <v>337</v>
      </c>
    </row>
    <row r="106" spans="1:4">
      <c r="A106" s="41">
        <v>400074</v>
      </c>
      <c r="B106" s="43" t="s">
        <v>194</v>
      </c>
      <c r="C106" s="44" t="s">
        <v>385</v>
      </c>
      <c r="D106" s="49" t="s">
        <v>71</v>
      </c>
    </row>
    <row r="107" spans="1:4">
      <c r="A107" s="41">
        <v>400075</v>
      </c>
      <c r="B107" s="43" t="s">
        <v>195</v>
      </c>
      <c r="C107" s="44" t="s">
        <v>385</v>
      </c>
      <c r="D107" s="50" t="s">
        <v>337</v>
      </c>
    </row>
    <row r="108" spans="1:4">
      <c r="A108" s="41">
        <v>400077</v>
      </c>
      <c r="B108" s="43" t="s">
        <v>196</v>
      </c>
      <c r="C108" s="44" t="s">
        <v>42</v>
      </c>
      <c r="D108" s="49" t="s">
        <v>46</v>
      </c>
    </row>
    <row r="109" spans="1:4">
      <c r="A109" s="41">
        <v>400154</v>
      </c>
      <c r="B109" s="43" t="s">
        <v>197</v>
      </c>
      <c r="C109" s="44" t="s">
        <v>8</v>
      </c>
      <c r="D109" s="49" t="s">
        <v>34</v>
      </c>
    </row>
    <row r="110" spans="1:4">
      <c r="A110" s="41">
        <v>400183</v>
      </c>
      <c r="B110" s="43" t="s">
        <v>198</v>
      </c>
      <c r="C110" s="44" t="s">
        <v>386</v>
      </c>
      <c r="D110" s="49" t="s">
        <v>67</v>
      </c>
    </row>
    <row r="111" spans="1:4">
      <c r="A111" s="41">
        <v>400210</v>
      </c>
      <c r="B111" s="43" t="s">
        <v>199</v>
      </c>
      <c r="C111" s="44" t="s">
        <v>385</v>
      </c>
      <c r="D111" s="49" t="s">
        <v>71</v>
      </c>
    </row>
    <row r="112" spans="1:4">
      <c r="A112" s="41">
        <v>400079</v>
      </c>
      <c r="B112" s="43" t="s">
        <v>200</v>
      </c>
      <c r="C112" s="44" t="s">
        <v>385</v>
      </c>
      <c r="D112" s="49" t="s">
        <v>71</v>
      </c>
    </row>
    <row r="113" spans="1:8">
      <c r="A113" s="41">
        <v>400081</v>
      </c>
      <c r="B113" s="43" t="s">
        <v>201</v>
      </c>
      <c r="C113" s="44" t="s">
        <v>395</v>
      </c>
      <c r="D113" s="49" t="s">
        <v>202</v>
      </c>
    </row>
    <row r="114" spans="1:8">
      <c r="A114" s="41">
        <v>400083</v>
      </c>
      <c r="B114" s="43" t="s">
        <v>203</v>
      </c>
      <c r="C114" s="44" t="s">
        <v>395</v>
      </c>
      <c r="D114" s="49" t="s">
        <v>202</v>
      </c>
      <c r="G114" s="44" t="s">
        <v>54</v>
      </c>
      <c r="H114" s="44" t="s">
        <v>55</v>
      </c>
    </row>
    <row r="115" spans="1:8">
      <c r="A115" s="41">
        <v>400084</v>
      </c>
      <c r="B115" s="43" t="s">
        <v>204</v>
      </c>
      <c r="C115" s="44" t="s">
        <v>395</v>
      </c>
      <c r="D115" s="49" t="s">
        <v>57</v>
      </c>
      <c r="G115" s="44" t="s">
        <v>19</v>
      </c>
      <c r="H115" s="44" t="s">
        <v>53</v>
      </c>
    </row>
    <row r="116" spans="1:8">
      <c r="A116" s="41">
        <v>400085</v>
      </c>
      <c r="B116" s="43" t="s">
        <v>205</v>
      </c>
      <c r="C116" s="44" t="s">
        <v>395</v>
      </c>
      <c r="D116" s="49" t="s">
        <v>57</v>
      </c>
      <c r="G116" s="44" t="s">
        <v>56</v>
      </c>
      <c r="H116" s="44" t="s">
        <v>57</v>
      </c>
    </row>
    <row r="117" spans="1:8">
      <c r="A117" s="41">
        <v>400086</v>
      </c>
      <c r="B117" s="43" t="s">
        <v>206</v>
      </c>
      <c r="C117" s="44" t="s">
        <v>395</v>
      </c>
      <c r="D117" s="49" t="s">
        <v>202</v>
      </c>
      <c r="G117" s="44" t="s">
        <v>58</v>
      </c>
      <c r="H117" s="44" t="s">
        <v>59</v>
      </c>
    </row>
    <row r="118" spans="1:8">
      <c r="A118" s="41">
        <v>400087</v>
      </c>
      <c r="B118" s="43" t="s">
        <v>207</v>
      </c>
      <c r="C118" s="44" t="s">
        <v>393</v>
      </c>
      <c r="D118" s="49" t="s">
        <v>62</v>
      </c>
      <c r="G118" s="44" t="s">
        <v>60</v>
      </c>
      <c r="H118" s="44" t="s">
        <v>47</v>
      </c>
    </row>
    <row r="119" spans="1:8">
      <c r="A119" s="41">
        <v>400088</v>
      </c>
      <c r="B119" s="43" t="s">
        <v>208</v>
      </c>
      <c r="C119" s="44" t="s">
        <v>395</v>
      </c>
      <c r="D119" s="49" t="s">
        <v>202</v>
      </c>
    </row>
    <row r="120" spans="1:8">
      <c r="A120" s="41">
        <v>400089</v>
      </c>
      <c r="B120" s="43" t="s">
        <v>209</v>
      </c>
      <c r="C120" s="44" t="s">
        <v>393</v>
      </c>
      <c r="D120" s="49" t="s">
        <v>62</v>
      </c>
      <c r="G120" s="44" t="s">
        <v>61</v>
      </c>
      <c r="H120" s="44" t="s">
        <v>62</v>
      </c>
    </row>
    <row r="121" spans="1:8">
      <c r="A121" s="41">
        <v>400091</v>
      </c>
      <c r="B121" s="43" t="s">
        <v>210</v>
      </c>
      <c r="C121" s="44" t="s">
        <v>395</v>
      </c>
      <c r="D121" s="49" t="s">
        <v>202</v>
      </c>
      <c r="G121" s="44" t="s">
        <v>63</v>
      </c>
      <c r="H121" s="44" t="s">
        <v>64</v>
      </c>
    </row>
    <row r="122" spans="1:8">
      <c r="A122" s="41">
        <v>400185</v>
      </c>
      <c r="B122" s="43" t="s">
        <v>211</v>
      </c>
      <c r="C122" s="44" t="s">
        <v>395</v>
      </c>
      <c r="D122" s="49" t="s">
        <v>202</v>
      </c>
      <c r="G122" s="44" t="s">
        <v>65</v>
      </c>
      <c r="H122" s="44" t="s">
        <v>47</v>
      </c>
    </row>
    <row r="123" spans="1:8">
      <c r="A123" s="41">
        <v>400186</v>
      </c>
      <c r="B123" s="43" t="s">
        <v>212</v>
      </c>
      <c r="C123" s="44" t="s">
        <v>395</v>
      </c>
      <c r="D123" s="49" t="s">
        <v>202</v>
      </c>
    </row>
    <row r="124" spans="1:8">
      <c r="A124" s="41">
        <v>400187</v>
      </c>
      <c r="B124" s="43" t="s">
        <v>213</v>
      </c>
      <c r="C124" s="44" t="s">
        <v>395</v>
      </c>
      <c r="D124" s="49" t="s">
        <v>202</v>
      </c>
    </row>
    <row r="125" spans="1:8">
      <c r="A125" s="41">
        <v>400092</v>
      </c>
      <c r="B125" s="43" t="s">
        <v>192</v>
      </c>
      <c r="C125" s="44" t="s">
        <v>395</v>
      </c>
      <c r="D125" s="49" t="s">
        <v>202</v>
      </c>
    </row>
    <row r="126" spans="1:8">
      <c r="A126" s="41">
        <v>400093</v>
      </c>
      <c r="B126" s="43" t="s">
        <v>214</v>
      </c>
      <c r="C126" s="44" t="s">
        <v>395</v>
      </c>
      <c r="D126" s="49" t="s">
        <v>202</v>
      </c>
    </row>
    <row r="127" spans="1:8">
      <c r="A127" s="41">
        <v>400094</v>
      </c>
      <c r="B127" s="43" t="s">
        <v>215</v>
      </c>
      <c r="C127" s="44" t="s">
        <v>395</v>
      </c>
      <c r="D127" s="49" t="s">
        <v>202</v>
      </c>
    </row>
    <row r="128" spans="1:8">
      <c r="A128" s="41">
        <v>400095</v>
      </c>
      <c r="B128" s="43" t="s">
        <v>216</v>
      </c>
      <c r="C128" s="44" t="s">
        <v>395</v>
      </c>
      <c r="D128" s="49" t="s">
        <v>202</v>
      </c>
    </row>
    <row r="129" spans="1:4">
      <c r="A129" s="41">
        <v>400096</v>
      </c>
      <c r="B129" s="43" t="s">
        <v>217</v>
      </c>
      <c r="C129" s="44" t="s">
        <v>395</v>
      </c>
      <c r="D129" s="49" t="s">
        <v>202</v>
      </c>
    </row>
    <row r="130" spans="1:4">
      <c r="A130" s="41">
        <v>400097</v>
      </c>
      <c r="B130" s="43" t="s">
        <v>218</v>
      </c>
      <c r="C130" s="44" t="s">
        <v>395</v>
      </c>
      <c r="D130" s="49" t="s">
        <v>202</v>
      </c>
    </row>
    <row r="131" spans="1:4">
      <c r="A131" s="41">
        <v>400098</v>
      </c>
      <c r="B131" s="43" t="s">
        <v>219</v>
      </c>
      <c r="C131" s="44" t="s">
        <v>395</v>
      </c>
      <c r="D131" s="49" t="s">
        <v>202</v>
      </c>
    </row>
    <row r="132" spans="1:4">
      <c r="A132" s="41">
        <v>400099</v>
      </c>
      <c r="B132" s="43" t="s">
        <v>220</v>
      </c>
      <c r="C132" s="44" t="s">
        <v>392</v>
      </c>
      <c r="D132" s="49" t="s">
        <v>202</v>
      </c>
    </row>
    <row r="133" spans="1:4">
      <c r="A133" s="41">
        <v>400188</v>
      </c>
      <c r="B133" s="43" t="s">
        <v>221</v>
      </c>
      <c r="C133" s="44" t="s">
        <v>392</v>
      </c>
      <c r="D133" s="49" t="s">
        <v>202</v>
      </c>
    </row>
    <row r="134" spans="1:4">
      <c r="A134" s="41">
        <v>400189</v>
      </c>
      <c r="B134" s="43" t="s">
        <v>222</v>
      </c>
      <c r="C134" s="44" t="s">
        <v>395</v>
      </c>
      <c r="D134" s="49" t="s">
        <v>202</v>
      </c>
    </row>
    <row r="135" spans="1:4">
      <c r="A135" s="41">
        <v>400102</v>
      </c>
      <c r="B135" s="43" t="s">
        <v>223</v>
      </c>
      <c r="C135" s="44" t="s">
        <v>395</v>
      </c>
      <c r="D135" s="49" t="s">
        <v>202</v>
      </c>
    </row>
    <row r="136" spans="1:4">
      <c r="A136" s="41">
        <v>400103</v>
      </c>
      <c r="B136" s="43" t="s">
        <v>224</v>
      </c>
      <c r="C136" s="44" t="s">
        <v>395</v>
      </c>
      <c r="D136" s="49" t="s">
        <v>202</v>
      </c>
    </row>
    <row r="137" spans="1:4">
      <c r="A137" s="41">
        <v>400104</v>
      </c>
      <c r="B137" s="43" t="s">
        <v>225</v>
      </c>
      <c r="C137" s="44" t="s">
        <v>390</v>
      </c>
      <c r="D137" s="49" t="s">
        <v>202</v>
      </c>
    </row>
    <row r="138" spans="1:4">
      <c r="A138" s="41">
        <v>400105</v>
      </c>
      <c r="B138" s="43" t="s">
        <v>190</v>
      </c>
      <c r="C138" s="44" t="s">
        <v>391</v>
      </c>
      <c r="D138" s="49" t="s">
        <v>62</v>
      </c>
    </row>
    <row r="139" spans="1:4">
      <c r="A139" s="41">
        <v>400190</v>
      </c>
      <c r="B139" s="43" t="s">
        <v>226</v>
      </c>
      <c r="C139" s="44" t="s">
        <v>54</v>
      </c>
      <c r="D139" s="49" t="s">
        <v>202</v>
      </c>
    </row>
    <row r="140" spans="1:4">
      <c r="A140" s="41">
        <v>400191</v>
      </c>
      <c r="B140" s="43" t="s">
        <v>188</v>
      </c>
      <c r="C140" s="44" t="s">
        <v>52</v>
      </c>
      <c r="D140" s="49" t="s">
        <v>202</v>
      </c>
    </row>
    <row r="141" spans="1:4">
      <c r="A141" s="41">
        <v>400192</v>
      </c>
      <c r="B141" s="43" t="s">
        <v>227</v>
      </c>
      <c r="C141" s="44" t="s">
        <v>390</v>
      </c>
      <c r="D141" s="49" t="s">
        <v>202</v>
      </c>
    </row>
    <row r="142" spans="1:4">
      <c r="A142" s="41">
        <v>400109</v>
      </c>
      <c r="B142" s="43" t="s">
        <v>184</v>
      </c>
      <c r="C142" s="44" t="s">
        <v>395</v>
      </c>
      <c r="D142" s="49" t="s">
        <v>202</v>
      </c>
    </row>
    <row r="143" spans="1:4">
      <c r="A143" s="41">
        <v>400110</v>
      </c>
      <c r="B143" s="43" t="s">
        <v>185</v>
      </c>
      <c r="C143" s="44" t="s">
        <v>395</v>
      </c>
      <c r="D143" s="49" t="s">
        <v>202</v>
      </c>
    </row>
    <row r="144" spans="1:4">
      <c r="A144" s="41">
        <v>400112</v>
      </c>
      <c r="B144" s="43" t="s">
        <v>187</v>
      </c>
      <c r="C144" s="44" t="s">
        <v>392</v>
      </c>
      <c r="D144" s="49" t="s">
        <v>202</v>
      </c>
    </row>
    <row r="145" spans="1:4">
      <c r="A145" s="41">
        <v>400211</v>
      </c>
      <c r="B145" s="43" t="s">
        <v>228</v>
      </c>
      <c r="C145" s="44" t="s">
        <v>391</v>
      </c>
      <c r="D145" s="49" t="s">
        <v>202</v>
      </c>
    </row>
    <row r="146" spans="1:4">
      <c r="A146" s="41">
        <v>400114</v>
      </c>
      <c r="B146" s="43" t="s">
        <v>229</v>
      </c>
      <c r="C146" s="44" t="s">
        <v>395</v>
      </c>
      <c r="D146" s="49" t="s">
        <v>202</v>
      </c>
    </row>
    <row r="147" spans="1:4">
      <c r="A147" s="41">
        <v>400222</v>
      </c>
      <c r="B147" s="43" t="s">
        <v>326</v>
      </c>
      <c r="C147" s="44" t="s">
        <v>388</v>
      </c>
      <c r="D147" s="49" t="s">
        <v>49</v>
      </c>
    </row>
    <row r="148" spans="1:4">
      <c r="A148" s="41">
        <v>400115</v>
      </c>
      <c r="B148" s="43" t="s">
        <v>230</v>
      </c>
      <c r="C148" s="44" t="s">
        <v>54</v>
      </c>
      <c r="D148" s="49" t="s">
        <v>231</v>
      </c>
    </row>
    <row r="149" spans="1:4">
      <c r="A149" s="41">
        <v>400116</v>
      </c>
      <c r="B149" s="43" t="s">
        <v>232</v>
      </c>
      <c r="C149" s="44" t="s">
        <v>361</v>
      </c>
      <c r="D149" s="49" t="s">
        <v>231</v>
      </c>
    </row>
    <row r="150" spans="1:4">
      <c r="A150" s="41">
        <v>400117</v>
      </c>
      <c r="B150" s="43" t="s">
        <v>233</v>
      </c>
      <c r="C150" s="44" t="s">
        <v>395</v>
      </c>
      <c r="D150" s="49" t="s">
        <v>231</v>
      </c>
    </row>
    <row r="151" spans="1:4">
      <c r="A151" s="41">
        <v>400118</v>
      </c>
      <c r="B151" s="43" t="s">
        <v>234</v>
      </c>
      <c r="C151" s="44" t="s">
        <v>54</v>
      </c>
      <c r="D151" s="49" t="s">
        <v>231</v>
      </c>
    </row>
    <row r="152" spans="1:4">
      <c r="A152" s="41">
        <v>400119</v>
      </c>
      <c r="B152" s="43" t="s">
        <v>235</v>
      </c>
      <c r="C152" s="44" t="s">
        <v>54</v>
      </c>
      <c r="D152" s="49" t="s">
        <v>231</v>
      </c>
    </row>
    <row r="153" spans="1:4">
      <c r="A153" s="41">
        <v>400120</v>
      </c>
      <c r="B153" s="43" t="s">
        <v>236</v>
      </c>
      <c r="C153" s="44" t="s">
        <v>54</v>
      </c>
      <c r="D153" s="49" t="s">
        <v>231</v>
      </c>
    </row>
    <row r="154" spans="1:4">
      <c r="A154" s="41">
        <v>400215</v>
      </c>
      <c r="B154" s="43" t="s">
        <v>237</v>
      </c>
      <c r="C154" s="44" t="s">
        <v>54</v>
      </c>
      <c r="D154" s="49" t="s">
        <v>231</v>
      </c>
    </row>
    <row r="155" spans="1:4">
      <c r="A155" s="41">
        <v>400216</v>
      </c>
      <c r="B155" s="43" t="s">
        <v>238</v>
      </c>
      <c r="C155" s="44" t="s">
        <v>54</v>
      </c>
      <c r="D155" s="49" t="s">
        <v>231</v>
      </c>
    </row>
    <row r="156" spans="1:4">
      <c r="A156" s="41">
        <v>400124</v>
      </c>
      <c r="B156" s="43" t="s">
        <v>239</v>
      </c>
      <c r="C156" s="44" t="s">
        <v>329</v>
      </c>
      <c r="D156" s="49" t="s">
        <v>240</v>
      </c>
    </row>
    <row r="157" spans="1:4">
      <c r="A157" s="41">
        <v>400157</v>
      </c>
      <c r="B157" s="43" t="s">
        <v>241</v>
      </c>
      <c r="C157" s="44" t="s">
        <v>385</v>
      </c>
      <c r="D157" s="49" t="s">
        <v>240</v>
      </c>
    </row>
    <row r="158" spans="1:4">
      <c r="A158" s="41">
        <v>400128</v>
      </c>
      <c r="B158" s="43" t="s">
        <v>242</v>
      </c>
      <c r="C158" s="44" t="s">
        <v>385</v>
      </c>
      <c r="D158" s="49" t="s">
        <v>240</v>
      </c>
    </row>
    <row r="159" spans="1:4">
      <c r="A159" s="41">
        <v>400194</v>
      </c>
      <c r="B159" s="43" t="s">
        <v>243</v>
      </c>
      <c r="C159" s="44" t="s">
        <v>385</v>
      </c>
      <c r="D159" s="49" t="s">
        <v>240</v>
      </c>
    </row>
    <row r="160" spans="1:4">
      <c r="A160" s="41">
        <v>400195</v>
      </c>
      <c r="B160" s="43" t="s">
        <v>244</v>
      </c>
      <c r="C160" s="44" t="s">
        <v>385</v>
      </c>
      <c r="D160" s="49" t="s">
        <v>240</v>
      </c>
    </row>
    <row r="161" spans="1:4">
      <c r="A161" s="41">
        <v>400196</v>
      </c>
      <c r="B161" s="43" t="s">
        <v>245</v>
      </c>
      <c r="C161" s="44" t="s">
        <v>385</v>
      </c>
      <c r="D161" s="49" t="s">
        <v>240</v>
      </c>
    </row>
    <row r="162" spans="1:4">
      <c r="A162" s="41">
        <v>400133</v>
      </c>
      <c r="B162" s="43" t="s">
        <v>246</v>
      </c>
      <c r="C162" s="44" t="s">
        <v>247</v>
      </c>
      <c r="D162" s="49" t="s">
        <v>248</v>
      </c>
    </row>
    <row r="163" spans="1:4">
      <c r="A163" s="41">
        <v>400134</v>
      </c>
      <c r="B163" s="43" t="s">
        <v>249</v>
      </c>
      <c r="C163" s="44" t="s">
        <v>247</v>
      </c>
      <c r="D163" s="49" t="s">
        <v>248</v>
      </c>
    </row>
    <row r="164" spans="1:4">
      <c r="A164" s="41">
        <v>400135</v>
      </c>
      <c r="B164" s="43" t="s">
        <v>93</v>
      </c>
      <c r="C164" s="44" t="s">
        <v>247</v>
      </c>
      <c r="D164" s="49" t="s">
        <v>248</v>
      </c>
    </row>
    <row r="165" spans="1:4">
      <c r="A165" s="41">
        <v>400218</v>
      </c>
      <c r="B165" s="43" t="s">
        <v>94</v>
      </c>
      <c r="C165" s="44" t="s">
        <v>247</v>
      </c>
      <c r="D165" s="49" t="s">
        <v>248</v>
      </c>
    </row>
    <row r="166" spans="1:4">
      <c r="A166" s="41">
        <v>400136</v>
      </c>
      <c r="B166" s="43" t="s">
        <v>250</v>
      </c>
      <c r="C166" s="44" t="s">
        <v>247</v>
      </c>
      <c r="D166" s="49" t="s">
        <v>248</v>
      </c>
    </row>
    <row r="167" spans="1:4">
      <c r="A167" s="41">
        <v>400137</v>
      </c>
      <c r="B167" s="43" t="s">
        <v>95</v>
      </c>
      <c r="C167" s="44" t="s">
        <v>329</v>
      </c>
      <c r="D167" s="49" t="s">
        <v>240</v>
      </c>
    </row>
    <row r="168" spans="1:4">
      <c r="A168" s="41">
        <v>400138</v>
      </c>
      <c r="B168" s="43" t="s">
        <v>96</v>
      </c>
      <c r="C168" s="44" t="s">
        <v>329</v>
      </c>
      <c r="D168" s="49" t="s">
        <v>240</v>
      </c>
    </row>
    <row r="169" spans="1:4">
      <c r="A169" s="41">
        <v>400141</v>
      </c>
      <c r="B169" s="43" t="s">
        <v>251</v>
      </c>
      <c r="C169" s="44" t="s">
        <v>329</v>
      </c>
      <c r="D169" s="49" t="s">
        <v>240</v>
      </c>
    </row>
    <row r="170" spans="1:4">
      <c r="A170" s="41">
        <v>400142</v>
      </c>
      <c r="B170" s="43" t="s">
        <v>252</v>
      </c>
      <c r="C170" s="44" t="s">
        <v>329</v>
      </c>
      <c r="D170" s="49" t="s">
        <v>240</v>
      </c>
    </row>
    <row r="171" spans="1:4">
      <c r="A171" s="41">
        <v>400155</v>
      </c>
      <c r="B171" s="43" t="s">
        <v>253</v>
      </c>
      <c r="C171" s="44" t="s">
        <v>329</v>
      </c>
      <c r="D171" s="49" t="s">
        <v>240</v>
      </c>
    </row>
    <row r="172" spans="1:4">
      <c r="A172" s="41">
        <v>400197</v>
      </c>
      <c r="B172" s="43" t="s">
        <v>254</v>
      </c>
      <c r="C172" s="44" t="s">
        <v>329</v>
      </c>
      <c r="D172" s="49" t="s">
        <v>240</v>
      </c>
    </row>
    <row r="173" spans="1:4">
      <c r="A173" s="41">
        <v>400198</v>
      </c>
      <c r="B173" s="43" t="s">
        <v>255</v>
      </c>
      <c r="C173" s="44" t="s">
        <v>329</v>
      </c>
      <c r="D173" s="49" t="s">
        <v>240</v>
      </c>
    </row>
    <row r="174" spans="1:4">
      <c r="A174" s="41">
        <v>400212</v>
      </c>
      <c r="B174" s="43" t="s">
        <v>256</v>
      </c>
      <c r="C174" s="44" t="s">
        <v>329</v>
      </c>
      <c r="D174" s="49" t="s">
        <v>240</v>
      </c>
    </row>
    <row r="175" spans="1:4">
      <c r="A175" s="41">
        <v>400213</v>
      </c>
      <c r="B175" s="43" t="s">
        <v>257</v>
      </c>
      <c r="C175" s="44" t="s">
        <v>329</v>
      </c>
      <c r="D175" s="49" t="s">
        <v>240</v>
      </c>
    </row>
    <row r="176" spans="1:4">
      <c r="A176" s="41">
        <v>400217</v>
      </c>
      <c r="B176" s="43" t="s">
        <v>97</v>
      </c>
      <c r="C176" s="44" t="s">
        <v>329</v>
      </c>
      <c r="D176" s="49" t="s">
        <v>240</v>
      </c>
    </row>
    <row r="177" spans="1:4">
      <c r="A177" s="41">
        <v>400143</v>
      </c>
      <c r="B177" s="43" t="s">
        <v>258</v>
      </c>
      <c r="C177" s="44" t="s">
        <v>329</v>
      </c>
      <c r="D177" s="49" t="s">
        <v>260</v>
      </c>
    </row>
    <row r="178" spans="1:4">
      <c r="A178" s="41">
        <v>400145</v>
      </c>
      <c r="B178" s="43" t="s">
        <v>98</v>
      </c>
      <c r="C178" s="44" t="s">
        <v>259</v>
      </c>
      <c r="D178" s="49" t="s">
        <v>260</v>
      </c>
    </row>
    <row r="179" spans="1:4">
      <c r="A179" s="41">
        <v>400199</v>
      </c>
      <c r="B179" s="43" t="s">
        <v>261</v>
      </c>
      <c r="C179" s="44" t="s">
        <v>259</v>
      </c>
      <c r="D179" s="49" t="s">
        <v>260</v>
      </c>
    </row>
    <row r="180" spans="1:4">
      <c r="A180" s="41">
        <v>400200</v>
      </c>
      <c r="B180" s="43" t="s">
        <v>262</v>
      </c>
      <c r="C180" s="44" t="s">
        <v>259</v>
      </c>
      <c r="D180" s="49" t="s">
        <v>260</v>
      </c>
    </row>
    <row r="181" spans="1:4">
      <c r="A181" s="41">
        <v>400201</v>
      </c>
      <c r="B181" s="43" t="s">
        <v>263</v>
      </c>
      <c r="C181" s="44" t="s">
        <v>259</v>
      </c>
      <c r="D181" s="49" t="s">
        <v>260</v>
      </c>
    </row>
    <row r="182" spans="1:4">
      <c r="A182" s="41">
        <v>400148</v>
      </c>
      <c r="B182" s="43" t="s">
        <v>264</v>
      </c>
      <c r="C182" s="44" t="s">
        <v>247</v>
      </c>
      <c r="D182" s="49" t="s">
        <v>71</v>
      </c>
    </row>
    <row r="183" spans="1:4">
      <c r="A183" s="41">
        <v>400149</v>
      </c>
      <c r="B183" s="43" t="s">
        <v>265</v>
      </c>
      <c r="C183" s="44" t="s">
        <v>385</v>
      </c>
      <c r="D183" s="49" t="s">
        <v>71</v>
      </c>
    </row>
    <row r="184" spans="1:4">
      <c r="A184" s="41">
        <v>400150</v>
      </c>
      <c r="B184" s="43" t="s">
        <v>266</v>
      </c>
      <c r="C184" s="44" t="s">
        <v>247</v>
      </c>
      <c r="D184" s="49" t="s">
        <v>71</v>
      </c>
    </row>
    <row r="185" spans="1:4">
      <c r="A185" s="41">
        <v>400151</v>
      </c>
      <c r="B185" s="43" t="s">
        <v>267</v>
      </c>
      <c r="C185" s="44" t="s">
        <v>385</v>
      </c>
      <c r="D185" s="49" t="s">
        <v>71</v>
      </c>
    </row>
    <row r="186" spans="1:4">
      <c r="A186" s="41">
        <v>400152</v>
      </c>
      <c r="B186" s="43" t="s">
        <v>268</v>
      </c>
      <c r="C186" s="44" t="s">
        <v>385</v>
      </c>
    </row>
    <row r="187" spans="1:4">
      <c r="A187" s="41">
        <v>400153</v>
      </c>
      <c r="B187" s="43" t="s">
        <v>99</v>
      </c>
      <c r="C187" s="44" t="s">
        <v>331</v>
      </c>
      <c r="D187" s="51" t="s">
        <v>99</v>
      </c>
    </row>
    <row r="188" spans="1:4">
      <c r="A188" s="41">
        <v>400173</v>
      </c>
      <c r="B188" s="43" t="s">
        <v>269</v>
      </c>
    </row>
    <row r="189" spans="1:4">
      <c r="A189" s="41">
        <v>400224</v>
      </c>
      <c r="B189" s="43" t="s">
        <v>338</v>
      </c>
      <c r="C189" s="44" t="s">
        <v>247</v>
      </c>
      <c r="D189" s="51" t="s">
        <v>248</v>
      </c>
    </row>
    <row r="190" spans="1:4">
      <c r="A190" s="44">
        <v>400225</v>
      </c>
      <c r="B190" s="44" t="s">
        <v>339</v>
      </c>
      <c r="C190" s="44" t="s">
        <v>247</v>
      </c>
      <c r="D190" s="51" t="s">
        <v>248</v>
      </c>
    </row>
    <row r="191" spans="1:4">
      <c r="A191" s="44">
        <v>400226</v>
      </c>
      <c r="B191" s="44" t="s">
        <v>340</v>
      </c>
      <c r="C191" s="44" t="s">
        <v>247</v>
      </c>
      <c r="D191" s="51" t="s">
        <v>248</v>
      </c>
    </row>
    <row r="192" spans="1:4">
      <c r="A192" s="44">
        <v>400227</v>
      </c>
      <c r="B192" s="44" t="s">
        <v>341</v>
      </c>
      <c r="C192" s="44" t="s">
        <v>247</v>
      </c>
      <c r="D192" s="51" t="s">
        <v>248</v>
      </c>
    </row>
    <row r="193" spans="1:4">
      <c r="A193" s="45">
        <v>400231</v>
      </c>
      <c r="B193" s="46" t="s">
        <v>366</v>
      </c>
      <c r="C193" s="47" t="s">
        <v>41</v>
      </c>
    </row>
    <row r="194" spans="1:4">
      <c r="A194" s="44">
        <v>400230</v>
      </c>
      <c r="B194" s="44" t="s">
        <v>367</v>
      </c>
      <c r="C194" s="44" t="s">
        <v>395</v>
      </c>
      <c r="D194" s="49" t="s">
        <v>202</v>
      </c>
    </row>
    <row r="195" spans="1:4">
      <c r="A195" s="45">
        <v>400233</v>
      </c>
      <c r="B195" s="46" t="s">
        <v>368</v>
      </c>
      <c r="C195" s="44" t="s">
        <v>329</v>
      </c>
      <c r="D195" s="49" t="s">
        <v>240</v>
      </c>
    </row>
    <row r="196" spans="1:4">
      <c r="A196" s="66">
        <v>400235</v>
      </c>
      <c r="B196" s="72" t="s">
        <v>193</v>
      </c>
      <c r="C196" s="44" t="s">
        <v>395</v>
      </c>
      <c r="D196" s="49" t="s">
        <v>202</v>
      </c>
    </row>
    <row r="197" spans="1:4">
      <c r="A197" s="66">
        <v>400234</v>
      </c>
      <c r="B197" s="72" t="s">
        <v>371</v>
      </c>
      <c r="C197" s="44" t="s">
        <v>395</v>
      </c>
      <c r="D197" s="49" t="s">
        <v>202</v>
      </c>
    </row>
    <row r="198" spans="1:4">
      <c r="A198" s="66">
        <v>400236</v>
      </c>
      <c r="B198" s="72" t="s">
        <v>370</v>
      </c>
      <c r="C198" s="44" t="s">
        <v>10</v>
      </c>
      <c r="D198" s="49" t="s">
        <v>33</v>
      </c>
    </row>
    <row r="199" spans="1:4">
      <c r="A199" s="66">
        <v>400237</v>
      </c>
      <c r="B199" s="72" t="s">
        <v>310</v>
      </c>
      <c r="C199" s="44" t="s">
        <v>18</v>
      </c>
    </row>
    <row r="200" spans="1:4">
      <c r="A200" s="41">
        <v>400238</v>
      </c>
      <c r="B200" s="44" t="s">
        <v>374</v>
      </c>
      <c r="C200" s="44" t="s">
        <v>9</v>
      </c>
      <c r="D200" s="49" t="s">
        <v>73</v>
      </c>
    </row>
  </sheetData>
  <autoFilter ref="A1:J200"/>
  <pageMargins left="0.39370078740157477" right="0.39370078740157477" top="0.39370078740157477" bottom="0.39370078740157477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196"/>
  <sheetViews>
    <sheetView showGridLines="0" tabSelected="1" zoomScale="86" zoomScaleNormal="86" zoomScalePageLayoutView="72" workbookViewId="0">
      <selection activeCell="A188" sqref="A188:XFD1048576"/>
    </sheetView>
  </sheetViews>
  <sheetFormatPr defaultColWidth="0" defaultRowHeight="12.75" zeroHeight="1"/>
  <cols>
    <col min="1" max="1" width="6" style="154" customWidth="1"/>
    <col min="2" max="2" width="5.7109375" style="155" customWidth="1"/>
    <col min="3" max="3" width="42.7109375" style="155" customWidth="1"/>
    <col min="4" max="4" width="13.42578125" style="156" customWidth="1"/>
    <col min="5" max="5" width="11.28515625" style="157" customWidth="1"/>
    <col min="6" max="6" width="11.28515625" style="158" customWidth="1"/>
    <col min="7" max="7" width="13.140625" style="156" customWidth="1"/>
    <col min="8" max="8" width="12.7109375" style="156" customWidth="1"/>
    <col min="9" max="9" width="10.85546875" style="159" customWidth="1"/>
    <col min="10" max="10" width="12.28515625" style="160" bestFit="1" customWidth="1"/>
    <col min="11" max="11" width="0.85546875" style="161" customWidth="1"/>
    <col min="12" max="16384" width="9.140625" style="162" hidden="1"/>
  </cols>
  <sheetData>
    <row r="1" spans="1:11" ht="12" customHeight="1"/>
    <row r="2" spans="1:11" ht="12" customHeight="1">
      <c r="I2" s="163"/>
    </row>
    <row r="3" spans="1:11" ht="12" customHeight="1"/>
    <row r="4" spans="1:11" ht="12" customHeight="1"/>
    <row r="5" spans="1:11" ht="15" customHeight="1">
      <c r="A5" s="164" t="s">
        <v>429</v>
      </c>
      <c r="C5" s="165"/>
      <c r="D5" s="166">
        <v>2017</v>
      </c>
      <c r="E5" s="445" t="s">
        <v>430</v>
      </c>
      <c r="F5" s="446"/>
      <c r="G5" s="166" t="s">
        <v>431</v>
      </c>
    </row>
    <row r="6" spans="1:11" ht="2.1" customHeight="1">
      <c r="A6" s="164"/>
      <c r="D6" s="167"/>
    </row>
    <row r="7" spans="1:11" ht="15" customHeight="1">
      <c r="A7" s="168" t="s">
        <v>432</v>
      </c>
      <c r="B7" s="169"/>
      <c r="C7" s="170"/>
      <c r="D7" s="171"/>
      <c r="E7" s="445" t="s">
        <v>433</v>
      </c>
      <c r="F7" s="446"/>
      <c r="G7" s="172" t="s">
        <v>434</v>
      </c>
      <c r="H7" s="173"/>
      <c r="I7" s="174"/>
      <c r="J7" s="175"/>
    </row>
    <row r="8" spans="1:11" ht="2.1" customHeight="1">
      <c r="A8" s="176"/>
      <c r="B8" s="165"/>
      <c r="C8" s="165"/>
      <c r="D8" s="171"/>
    </row>
    <row r="9" spans="1:11" ht="15" customHeight="1">
      <c r="A9" s="176" t="s">
        <v>435</v>
      </c>
      <c r="B9" s="165"/>
      <c r="C9" s="165"/>
      <c r="D9" s="177" t="s">
        <v>436</v>
      </c>
    </row>
    <row r="10" spans="1:11" ht="15" customHeight="1">
      <c r="A10" s="176"/>
      <c r="B10" s="165"/>
      <c r="C10" s="165"/>
      <c r="D10" s="178"/>
    </row>
    <row r="11" spans="1:11" ht="5.0999999999999996" customHeight="1"/>
    <row r="12" spans="1:11" ht="5.0999999999999996" customHeight="1"/>
    <row r="13" spans="1:11" s="180" customFormat="1" ht="20.100000000000001" customHeight="1">
      <c r="A13" s="447" t="s">
        <v>437</v>
      </c>
      <c r="B13" s="447"/>
      <c r="C13" s="447"/>
      <c r="D13" s="447"/>
      <c r="E13" s="447"/>
      <c r="F13" s="447"/>
      <c r="G13" s="447"/>
      <c r="H13" s="447"/>
      <c r="I13" s="447"/>
      <c r="J13" s="447"/>
      <c r="K13" s="179"/>
    </row>
    <row r="14" spans="1:11" s="180" customFormat="1" ht="1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79"/>
    </row>
    <row r="15" spans="1:11" ht="22.15" customHeight="1">
      <c r="A15" s="182" t="s">
        <v>438</v>
      </c>
      <c r="D15" s="183"/>
      <c r="E15" s="183"/>
    </row>
    <row r="16" spans="1:11" ht="15" customHeight="1">
      <c r="A16" s="182"/>
      <c r="D16" s="183"/>
      <c r="E16" s="183"/>
    </row>
    <row r="17" spans="1:11" s="192" customFormat="1" ht="27" customHeight="1">
      <c r="A17" s="439" t="s">
        <v>439</v>
      </c>
      <c r="B17" s="440"/>
      <c r="C17" s="441"/>
      <c r="D17" s="184" t="s">
        <v>440</v>
      </c>
      <c r="E17" s="185" t="s">
        <v>441</v>
      </c>
      <c r="F17" s="186" t="s">
        <v>442</v>
      </c>
      <c r="G17" s="187" t="s">
        <v>443</v>
      </c>
      <c r="H17" s="188" t="s">
        <v>444</v>
      </c>
      <c r="I17" s="189" t="s">
        <v>365</v>
      </c>
      <c r="J17" s="190" t="s">
        <v>345</v>
      </c>
      <c r="K17" s="191"/>
    </row>
    <row r="18" spans="1:11" s="199" customFormat="1" ht="15" customHeight="1">
      <c r="A18" s="193">
        <v>1</v>
      </c>
      <c r="B18" s="448" t="s">
        <v>605</v>
      </c>
      <c r="C18" s="449"/>
      <c r="D18" s="203">
        <v>34075544</v>
      </c>
      <c r="E18" s="203">
        <f t="shared" ref="E18:H18" si="0">E19+E20</f>
        <v>7425367.0499999998</v>
      </c>
      <c r="F18" s="194">
        <f t="shared" si="0"/>
        <v>7952941</v>
      </c>
      <c r="G18" s="195">
        <f t="shared" si="0"/>
        <v>7451847.4100000001</v>
      </c>
      <c r="H18" s="196">
        <f t="shared" si="0"/>
        <v>11484767.34</v>
      </c>
      <c r="I18" s="197">
        <f>SUM(E18:H18)</f>
        <v>34314922.799999997</v>
      </c>
      <c r="J18" s="304">
        <f t="shared" ref="J18:J19" si="1">I18/D18</f>
        <v>1.007024944341314</v>
      </c>
      <c r="K18" s="198"/>
    </row>
    <row r="19" spans="1:11" s="199" customFormat="1" ht="15" customHeight="1">
      <c r="A19" s="200" t="s">
        <v>445</v>
      </c>
      <c r="B19" s="201"/>
      <c r="C19" s="202" t="s">
        <v>446</v>
      </c>
      <c r="D19" s="203">
        <v>34580463</v>
      </c>
      <c r="E19" s="204">
        <v>7313410.5</v>
      </c>
      <c r="F19" s="205">
        <v>8126821</v>
      </c>
      <c r="G19" s="205">
        <v>7655464.5</v>
      </c>
      <c r="H19" s="205">
        <v>11484767.34</v>
      </c>
      <c r="I19" s="206">
        <f>SUM(E19:H19)</f>
        <v>34580463.340000004</v>
      </c>
      <c r="J19" s="207">
        <f t="shared" si="1"/>
        <v>1.0000000098321415</v>
      </c>
      <c r="K19" s="198"/>
    </row>
    <row r="20" spans="1:11" s="199" customFormat="1" ht="15" customHeight="1">
      <c r="A20" s="200" t="s">
        <v>447</v>
      </c>
      <c r="B20" s="201"/>
      <c r="C20" s="202" t="s">
        <v>448</v>
      </c>
      <c r="D20" s="208">
        <v>-504919</v>
      </c>
      <c r="E20" s="209">
        <f>SUM(E21:E25)</f>
        <v>111956.54999999999</v>
      </c>
      <c r="F20" s="210">
        <f>SUM(F21:F25)</f>
        <v>-173880</v>
      </c>
      <c r="G20" s="210">
        <f>SUM(G21:G25)</f>
        <v>-203617.09</v>
      </c>
      <c r="H20" s="210">
        <f>SUM(H21:H25)</f>
        <v>0</v>
      </c>
      <c r="I20" s="211">
        <f>SUM(I21:I25)</f>
        <v>-265540.54000000004</v>
      </c>
      <c r="J20" s="207">
        <f>I20/D20</f>
        <v>0.52590720491801668</v>
      </c>
      <c r="K20" s="198"/>
    </row>
    <row r="21" spans="1:11" s="199" customFormat="1" ht="15" customHeight="1">
      <c r="A21" s="200" t="s">
        <v>6</v>
      </c>
      <c r="B21" s="212"/>
      <c r="C21" s="213" t="s">
        <v>449</v>
      </c>
      <c r="D21" s="214">
        <v>-504919</v>
      </c>
      <c r="E21" s="215">
        <v>-106423.16</v>
      </c>
      <c r="F21" s="216">
        <v>-173880</v>
      </c>
      <c r="G21" s="216">
        <v>-203617.09</v>
      </c>
      <c r="H21" s="217">
        <v>0</v>
      </c>
      <c r="I21" s="218">
        <f>SUM(E21:H21)</f>
        <v>-483920.25</v>
      </c>
      <c r="J21" s="207"/>
      <c r="K21" s="198"/>
    </row>
    <row r="22" spans="1:11" s="199" customFormat="1" ht="15" customHeight="1">
      <c r="A22" s="200" t="s">
        <v>7</v>
      </c>
      <c r="B22" s="212"/>
      <c r="C22" s="213" t="s">
        <v>606</v>
      </c>
      <c r="D22" s="214">
        <v>0</v>
      </c>
      <c r="E22" s="215">
        <v>0</v>
      </c>
      <c r="F22" s="216">
        <v>0</v>
      </c>
      <c r="G22" s="216">
        <v>0</v>
      </c>
      <c r="H22" s="217">
        <v>0</v>
      </c>
      <c r="I22" s="218">
        <f t="shared" ref="I22:I30" si="2">SUM(E22:H22)</f>
        <v>0</v>
      </c>
      <c r="J22" s="207"/>
      <c r="K22" s="198"/>
    </row>
    <row r="23" spans="1:11" s="199" customFormat="1" ht="15" customHeight="1">
      <c r="A23" s="200" t="s">
        <v>14</v>
      </c>
      <c r="B23" s="212"/>
      <c r="C23" s="213" t="s">
        <v>450</v>
      </c>
      <c r="D23" s="214">
        <v>0</v>
      </c>
      <c r="E23" s="215">
        <v>0</v>
      </c>
      <c r="F23" s="216">
        <v>0</v>
      </c>
      <c r="G23" s="216">
        <v>0</v>
      </c>
      <c r="H23" s="217">
        <v>0</v>
      </c>
      <c r="I23" s="218">
        <f t="shared" si="2"/>
        <v>0</v>
      </c>
      <c r="J23" s="207"/>
      <c r="K23" s="198"/>
    </row>
    <row r="24" spans="1:11" s="199" customFormat="1" ht="15" customHeight="1">
      <c r="A24" s="200" t="s">
        <v>15</v>
      </c>
      <c r="B24" s="212"/>
      <c r="C24" s="213" t="s">
        <v>607</v>
      </c>
      <c r="D24" s="214">
        <v>0</v>
      </c>
      <c r="E24" s="215">
        <v>218379.71</v>
      </c>
      <c r="F24" s="216">
        <v>0</v>
      </c>
      <c r="G24" s="216">
        <v>0</v>
      </c>
      <c r="H24" s="217">
        <v>0</v>
      </c>
      <c r="I24" s="218">
        <f t="shared" si="2"/>
        <v>218379.71</v>
      </c>
      <c r="J24" s="207"/>
      <c r="K24" s="198"/>
    </row>
    <row r="25" spans="1:11" s="199" customFormat="1" ht="16.5" customHeight="1">
      <c r="A25" s="200" t="s">
        <v>30</v>
      </c>
      <c r="B25" s="212"/>
      <c r="C25" s="213" t="s">
        <v>608</v>
      </c>
      <c r="D25" s="214">
        <v>0</v>
      </c>
      <c r="E25" s="215">
        <v>0</v>
      </c>
      <c r="F25" s="216">
        <v>0</v>
      </c>
      <c r="G25" s="216">
        <v>0</v>
      </c>
      <c r="H25" s="217">
        <v>0</v>
      </c>
      <c r="I25" s="219">
        <f t="shared" ref="I25:I35" si="3">SUM(E25:H25)</f>
        <v>0</v>
      </c>
      <c r="J25" s="207"/>
      <c r="K25" s="198"/>
    </row>
    <row r="26" spans="1:11" s="199" customFormat="1" ht="16.5" customHeight="1">
      <c r="A26" s="200" t="s">
        <v>451</v>
      </c>
      <c r="B26" s="212"/>
      <c r="C26" s="213" t="s">
        <v>609</v>
      </c>
      <c r="D26" s="411">
        <v>0</v>
      </c>
      <c r="E26" s="412">
        <v>0</v>
      </c>
      <c r="F26" s="216">
        <v>0</v>
      </c>
      <c r="G26" s="216">
        <v>0</v>
      </c>
      <c r="H26" s="217">
        <v>0</v>
      </c>
      <c r="I26" s="218">
        <f t="shared" si="2"/>
        <v>0</v>
      </c>
      <c r="J26" s="207"/>
      <c r="K26" s="198"/>
    </row>
    <row r="27" spans="1:11" s="199" customFormat="1" ht="15" customHeight="1">
      <c r="A27" s="200" t="s">
        <v>610</v>
      </c>
      <c r="B27" s="220"/>
      <c r="C27" s="230" t="s">
        <v>611</v>
      </c>
      <c r="D27" s="231"/>
      <c r="E27" s="413">
        <v>0</v>
      </c>
      <c r="F27" s="233">
        <v>0</v>
      </c>
      <c r="G27" s="233">
        <v>0</v>
      </c>
      <c r="H27" s="217">
        <v>0</v>
      </c>
      <c r="I27" s="218">
        <f t="shared" si="2"/>
        <v>0</v>
      </c>
      <c r="J27" s="207"/>
      <c r="K27" s="198"/>
    </row>
    <row r="28" spans="1:11" s="199" customFormat="1" ht="15" customHeight="1">
      <c r="A28" s="200" t="s">
        <v>612</v>
      </c>
      <c r="B28" s="220"/>
      <c r="C28" s="230" t="s">
        <v>613</v>
      </c>
      <c r="D28" s="231">
        <v>0</v>
      </c>
      <c r="E28" s="413">
        <v>0</v>
      </c>
      <c r="F28" s="233">
        <v>0</v>
      </c>
      <c r="G28" s="233">
        <v>0</v>
      </c>
      <c r="H28" s="217">
        <v>0</v>
      </c>
      <c r="I28" s="218">
        <f t="shared" si="2"/>
        <v>0</v>
      </c>
      <c r="J28" s="207"/>
      <c r="K28" s="198"/>
    </row>
    <row r="29" spans="1:11" s="199" customFormat="1" ht="15" customHeight="1">
      <c r="A29" s="193">
        <v>2</v>
      </c>
      <c r="B29" s="225" t="s">
        <v>452</v>
      </c>
      <c r="C29" s="226"/>
      <c r="D29" s="222">
        <v>0</v>
      </c>
      <c r="E29" s="223">
        <v>0</v>
      </c>
      <c r="F29" s="205">
        <v>0</v>
      </c>
      <c r="G29" s="205">
        <v>0</v>
      </c>
      <c r="H29" s="205">
        <v>0</v>
      </c>
      <c r="I29" s="219">
        <f t="shared" si="2"/>
        <v>0</v>
      </c>
      <c r="J29" s="207"/>
      <c r="K29" s="198"/>
    </row>
    <row r="30" spans="1:11" s="199" customFormat="1" ht="15" customHeight="1">
      <c r="A30" s="200" t="s">
        <v>8</v>
      </c>
      <c r="B30" s="220"/>
      <c r="C30" s="230" t="s">
        <v>614</v>
      </c>
      <c r="D30" s="414">
        <v>0</v>
      </c>
      <c r="E30" s="413">
        <v>0</v>
      </c>
      <c r="F30" s="233">
        <v>0</v>
      </c>
      <c r="G30" s="233">
        <v>0</v>
      </c>
      <c r="H30" s="233">
        <v>0</v>
      </c>
      <c r="I30" s="219">
        <f t="shared" si="2"/>
        <v>0</v>
      </c>
      <c r="J30" s="207"/>
      <c r="K30" s="198"/>
    </row>
    <row r="31" spans="1:11" s="199" customFormat="1" ht="15" customHeight="1">
      <c r="A31" s="227">
        <v>3</v>
      </c>
      <c r="B31" s="220" t="s">
        <v>615</v>
      </c>
      <c r="C31" s="221"/>
      <c r="D31" s="222">
        <v>758755</v>
      </c>
      <c r="E31" s="223">
        <f t="shared" ref="E31:H31" si="4">+E32+E33+E34+E35</f>
        <v>32218</v>
      </c>
      <c r="F31" s="205">
        <f t="shared" si="4"/>
        <v>68381.77999999997</v>
      </c>
      <c r="G31" s="228">
        <f t="shared" si="4"/>
        <v>301915.26</v>
      </c>
      <c r="H31" s="420">
        <f t="shared" si="4"/>
        <v>128621</v>
      </c>
      <c r="I31" s="206">
        <f t="shared" si="3"/>
        <v>531136.04</v>
      </c>
      <c r="J31" s="207">
        <f>I31/D31</f>
        <v>0.70000993733154981</v>
      </c>
      <c r="K31" s="198"/>
    </row>
    <row r="32" spans="1:11" s="199" customFormat="1" ht="15" customHeight="1">
      <c r="A32" s="229" t="s">
        <v>18</v>
      </c>
      <c r="B32" s="220"/>
      <c r="C32" s="230" t="s">
        <v>616</v>
      </c>
      <c r="D32" s="231">
        <v>0</v>
      </c>
      <c r="E32" s="232">
        <v>0</v>
      </c>
      <c r="F32" s="233">
        <v>0</v>
      </c>
      <c r="G32" s="234">
        <v>0</v>
      </c>
      <c r="H32" s="234">
        <v>0</v>
      </c>
      <c r="I32" s="219">
        <f t="shared" si="3"/>
        <v>0</v>
      </c>
      <c r="J32" s="207"/>
      <c r="K32" s="198"/>
    </row>
    <row r="33" spans="1:11" s="199" customFormat="1" ht="38.25">
      <c r="A33" s="229" t="s">
        <v>617</v>
      </c>
      <c r="B33" s="220"/>
      <c r="C33" s="266" t="s">
        <v>457</v>
      </c>
      <c r="D33" s="231"/>
      <c r="E33" s="232"/>
      <c r="F33" s="233"/>
      <c r="G33" s="234">
        <f>G43</f>
        <v>23209</v>
      </c>
      <c r="H33" s="268">
        <f>H43</f>
        <v>1655</v>
      </c>
      <c r="I33" s="219">
        <f t="shared" si="3"/>
        <v>24864</v>
      </c>
      <c r="J33" s="207"/>
      <c r="K33" s="198"/>
    </row>
    <row r="34" spans="1:11" s="199" customFormat="1" ht="25.5">
      <c r="A34" s="229" t="s">
        <v>618</v>
      </c>
      <c r="B34" s="220"/>
      <c r="C34" s="415" t="s">
        <v>619</v>
      </c>
      <c r="D34" s="231"/>
      <c r="E34" s="232"/>
      <c r="F34" s="233"/>
      <c r="G34" s="234"/>
      <c r="H34" s="224"/>
      <c r="I34" s="219">
        <f t="shared" si="3"/>
        <v>0</v>
      </c>
      <c r="J34" s="207"/>
      <c r="K34" s="198"/>
    </row>
    <row r="35" spans="1:11" s="199" customFormat="1">
      <c r="A35" s="229" t="s">
        <v>620</v>
      </c>
      <c r="B35" s="220"/>
      <c r="C35" s="230" t="s">
        <v>621</v>
      </c>
      <c r="D35" s="231">
        <v>758755</v>
      </c>
      <c r="E35" s="232">
        <f>E45</f>
        <v>32218</v>
      </c>
      <c r="F35" s="233">
        <f>F45</f>
        <v>68381.77999999997</v>
      </c>
      <c r="G35" s="234">
        <f>G45</f>
        <v>278706.26</v>
      </c>
      <c r="H35" s="268">
        <f>H45</f>
        <v>126966</v>
      </c>
      <c r="I35" s="219">
        <f t="shared" si="3"/>
        <v>506272.04</v>
      </c>
      <c r="J35" s="207"/>
      <c r="K35" s="198"/>
    </row>
    <row r="36" spans="1:11" s="199" customFormat="1" ht="15" customHeight="1">
      <c r="A36" s="235"/>
      <c r="B36" s="236"/>
      <c r="C36" s="237"/>
      <c r="D36" s="238"/>
      <c r="E36" s="238"/>
      <c r="F36" s="239"/>
      <c r="G36" s="239"/>
      <c r="H36" s="239"/>
      <c r="I36" s="240"/>
      <c r="J36" s="241"/>
      <c r="K36" s="198"/>
    </row>
    <row r="37" spans="1:11" s="199" customFormat="1" ht="15" customHeight="1">
      <c r="A37" s="235"/>
      <c r="B37" s="236"/>
      <c r="C37" s="237"/>
      <c r="D37" s="238"/>
      <c r="E37" s="238"/>
      <c r="F37" s="239"/>
      <c r="G37" s="239"/>
      <c r="H37" s="239"/>
      <c r="I37" s="240"/>
      <c r="J37" s="241"/>
      <c r="K37" s="198"/>
    </row>
    <row r="38" spans="1:11" s="199" customFormat="1" ht="14.1" customHeight="1">
      <c r="A38" s="182" t="s">
        <v>453</v>
      </c>
      <c r="B38" s="236"/>
      <c r="C38" s="236"/>
      <c r="D38" s="242"/>
      <c r="E38" s="244"/>
      <c r="F38" s="245"/>
      <c r="G38" s="245"/>
      <c r="H38" s="245"/>
      <c r="I38" s="245"/>
      <c r="J38" s="246"/>
      <c r="K38" s="198"/>
    </row>
    <row r="39" spans="1:11" s="199" customFormat="1" ht="16.5" customHeight="1">
      <c r="A39" s="154"/>
      <c r="B39" s="247"/>
      <c r="C39" s="247"/>
      <c r="D39" s="248"/>
      <c r="E39" s="157"/>
      <c r="F39" s="158"/>
      <c r="G39" s="156"/>
      <c r="H39" s="156"/>
      <c r="I39" s="159"/>
      <c r="J39" s="249"/>
      <c r="K39" s="198"/>
    </row>
    <row r="40" spans="1:11" ht="25.5" customHeight="1">
      <c r="A40" s="442" t="s">
        <v>454</v>
      </c>
      <c r="B40" s="443"/>
      <c r="C40" s="444"/>
      <c r="D40" s="250" t="s">
        <v>440</v>
      </c>
      <c r="E40" s="185" t="s">
        <v>441</v>
      </c>
      <c r="F40" s="186" t="s">
        <v>442</v>
      </c>
      <c r="G40" s="187" t="s">
        <v>443</v>
      </c>
      <c r="H40" s="251" t="s">
        <v>444</v>
      </c>
      <c r="I40" s="252" t="s">
        <v>365</v>
      </c>
      <c r="J40" s="190" t="s">
        <v>345</v>
      </c>
    </row>
    <row r="41" spans="1:11" s="192" customFormat="1" ht="14.25" customHeight="1">
      <c r="A41" s="253" t="s">
        <v>48</v>
      </c>
      <c r="B41" s="437" t="s">
        <v>455</v>
      </c>
      <c r="C41" s="438"/>
      <c r="D41" s="254">
        <v>33843481</v>
      </c>
      <c r="E41" s="255">
        <f>-E115-E42-E46-E117</f>
        <v>7450187.4499999881</v>
      </c>
      <c r="F41" s="255">
        <f>-F115-F42-F46-F117</f>
        <v>7985638.8099999903</v>
      </c>
      <c r="G41" s="255">
        <f>-G115-G42-G46-G117</f>
        <v>7511473.0399999917</v>
      </c>
      <c r="H41" s="256">
        <f>-H115-H42-H46-H117</f>
        <v>8531065.8399999887</v>
      </c>
      <c r="I41" s="257">
        <f>SUM(E41:H41)</f>
        <v>31478365.13999996</v>
      </c>
      <c r="J41" s="258">
        <f>I41/D41</f>
        <v>0.93011605809697762</v>
      </c>
      <c r="K41" s="191"/>
    </row>
    <row r="42" spans="1:11" s="199" customFormat="1" ht="18" customHeight="1">
      <c r="A42" s="253" t="s">
        <v>50</v>
      </c>
      <c r="B42" s="426" t="s">
        <v>456</v>
      </c>
      <c r="C42" s="427"/>
      <c r="D42" s="259">
        <v>758756</v>
      </c>
      <c r="E42" s="260">
        <f>SUM(E43:E45)</f>
        <v>32218</v>
      </c>
      <c r="F42" s="260">
        <f>SUM(F43:F45)</f>
        <v>68381.77999999997</v>
      </c>
      <c r="G42" s="260">
        <f t="shared" ref="G42:H42" si="5">SUM(G43:G45)</f>
        <v>301915.26</v>
      </c>
      <c r="H42" s="261">
        <f t="shared" si="5"/>
        <v>128621</v>
      </c>
      <c r="I42" s="262">
        <f>SUM(E42:H42)</f>
        <v>531136.04</v>
      </c>
      <c r="J42" s="258">
        <f t="shared" ref="J42:J47" si="6">I42/D42</f>
        <v>0.70000901475573185</v>
      </c>
      <c r="K42" s="263"/>
    </row>
    <row r="43" spans="1:11" s="199" customFormat="1" ht="38.25">
      <c r="A43" s="264" t="s">
        <v>389</v>
      </c>
      <c r="B43" s="265"/>
      <c r="C43" s="266" t="s">
        <v>457</v>
      </c>
      <c r="D43" s="267">
        <v>0</v>
      </c>
      <c r="E43" s="233">
        <v>0</v>
      </c>
      <c r="F43" s="233">
        <v>0</v>
      </c>
      <c r="G43" s="233">
        <v>23209</v>
      </c>
      <c r="H43" s="268">
        <v>1655</v>
      </c>
      <c r="I43" s="219">
        <f t="shared" ref="I43:I44" si="7">SUM(E43:H43)</f>
        <v>24864</v>
      </c>
      <c r="J43" s="311">
        <v>0</v>
      </c>
      <c r="K43" s="263"/>
    </row>
    <row r="44" spans="1:11" s="270" customFormat="1">
      <c r="A44" s="264" t="s">
        <v>458</v>
      </c>
      <c r="B44" s="269"/>
      <c r="C44" s="266" t="s">
        <v>459</v>
      </c>
      <c r="D44" s="267">
        <v>0</v>
      </c>
      <c r="E44" s="233">
        <v>0</v>
      </c>
      <c r="F44" s="233">
        <v>0</v>
      </c>
      <c r="G44" s="233">
        <v>0</v>
      </c>
      <c r="H44" s="268">
        <v>0</v>
      </c>
      <c r="I44" s="219">
        <f t="shared" si="7"/>
        <v>0</v>
      </c>
      <c r="J44" s="311">
        <v>0</v>
      </c>
      <c r="K44" s="263"/>
    </row>
    <row r="45" spans="1:11" s="270" customFormat="1" ht="12.75" customHeight="1">
      <c r="A45" s="264" t="s">
        <v>460</v>
      </c>
      <c r="B45" s="269"/>
      <c r="C45" s="266" t="s">
        <v>461</v>
      </c>
      <c r="D45" s="267">
        <v>758755</v>
      </c>
      <c r="E45" s="233">
        <v>32218</v>
      </c>
      <c r="F45" s="233">
        <v>68381.77999999997</v>
      </c>
      <c r="G45" s="233">
        <v>278706.26</v>
      </c>
      <c r="H45" s="233">
        <v>126966</v>
      </c>
      <c r="I45" s="219">
        <f>SUM(E45:H45)</f>
        <v>506272.04</v>
      </c>
      <c r="J45" s="311">
        <f t="shared" si="6"/>
        <v>0.66724046629017264</v>
      </c>
      <c r="K45" s="271"/>
    </row>
    <row r="46" spans="1:11" s="270" customFormat="1">
      <c r="A46" s="253" t="s">
        <v>51</v>
      </c>
      <c r="B46" s="426" t="s">
        <v>462</v>
      </c>
      <c r="C46" s="427"/>
      <c r="D46" s="259">
        <v>300000</v>
      </c>
      <c r="E46" s="260">
        <v>56643.86</v>
      </c>
      <c r="F46" s="260">
        <v>84311.75</v>
      </c>
      <c r="G46" s="272">
        <v>69464.92</v>
      </c>
      <c r="H46" s="261">
        <v>107114.77000000002</v>
      </c>
      <c r="I46" s="262">
        <f>SUM(E46:H46)</f>
        <v>317535.3</v>
      </c>
      <c r="J46" s="258">
        <f t="shared" si="6"/>
        <v>1.058451</v>
      </c>
      <c r="K46" s="263"/>
    </row>
    <row r="47" spans="1:11" s="270" customFormat="1" ht="18" customHeight="1">
      <c r="A47" s="264" t="s">
        <v>463</v>
      </c>
      <c r="B47" s="273" t="s">
        <v>464</v>
      </c>
      <c r="C47" s="274"/>
      <c r="D47" s="259">
        <v>34902237</v>
      </c>
      <c r="E47" s="260">
        <f>SUM(E41+E42+E46)</f>
        <v>7539049.3099999884</v>
      </c>
      <c r="F47" s="260">
        <f>SUM(F41+F42+F46)</f>
        <v>8138332.3399999905</v>
      </c>
      <c r="G47" s="260">
        <f t="shared" ref="G47:H47" si="8">SUM(G41+G42+G46)</f>
        <v>7882853.2199999914</v>
      </c>
      <c r="H47" s="261">
        <f t="shared" si="8"/>
        <v>8766801.6099999882</v>
      </c>
      <c r="I47" s="262">
        <f>SUM(E47:H47)</f>
        <v>32327036.479999959</v>
      </c>
      <c r="J47" s="258">
        <f t="shared" si="6"/>
        <v>0.92621674880036942</v>
      </c>
      <c r="K47" s="263"/>
    </row>
    <row r="48" spans="1:11" s="280" customFormat="1" ht="22.15" customHeight="1">
      <c r="A48" s="275"/>
      <c r="B48" s="276"/>
      <c r="C48" s="276"/>
      <c r="D48" s="277"/>
      <c r="E48" s="278"/>
      <c r="F48" s="278"/>
      <c r="G48" s="278"/>
      <c r="H48" s="278"/>
      <c r="I48" s="278"/>
      <c r="J48" s="279"/>
      <c r="K48" s="271"/>
    </row>
    <row r="49" spans="1:11" s="280" customFormat="1">
      <c r="A49" s="281" t="s">
        <v>465</v>
      </c>
      <c r="B49" s="273" t="s">
        <v>466</v>
      </c>
      <c r="C49" s="274"/>
      <c r="D49" s="260"/>
      <c r="E49" s="421"/>
      <c r="F49" s="421"/>
      <c r="G49" s="421"/>
      <c r="H49" s="422">
        <v>500000</v>
      </c>
      <c r="I49" s="423">
        <f>SUM(E49:H49)</f>
        <v>500000</v>
      </c>
      <c r="J49" s="282"/>
      <c r="K49" s="271"/>
    </row>
    <row r="50" spans="1:11" s="280" customFormat="1" ht="19.5" customHeight="1">
      <c r="A50" s="154"/>
      <c r="B50" s="283"/>
      <c r="C50" s="283"/>
      <c r="D50" s="284"/>
      <c r="E50" s="244"/>
      <c r="F50" s="245"/>
      <c r="G50" s="245"/>
      <c r="H50" s="245"/>
      <c r="I50" s="243"/>
      <c r="J50" s="241"/>
      <c r="K50" s="271"/>
    </row>
    <row r="51" spans="1:11" s="199" customFormat="1" ht="25.5">
      <c r="A51" s="439" t="s">
        <v>467</v>
      </c>
      <c r="B51" s="440"/>
      <c r="C51" s="441"/>
      <c r="D51" s="250" t="s">
        <v>440</v>
      </c>
      <c r="E51" s="185" t="s">
        <v>441</v>
      </c>
      <c r="F51" s="186" t="s">
        <v>442</v>
      </c>
      <c r="G51" s="187" t="s">
        <v>443</v>
      </c>
      <c r="H51" s="188" t="s">
        <v>444</v>
      </c>
      <c r="I51" s="189" t="s">
        <v>365</v>
      </c>
      <c r="J51" s="190" t="s">
        <v>345</v>
      </c>
      <c r="K51" s="271"/>
    </row>
    <row r="52" spans="1:11" s="192" customFormat="1" ht="27" customHeight="1">
      <c r="A52" s="285">
        <v>7</v>
      </c>
      <c r="B52" s="437" t="s">
        <v>468</v>
      </c>
      <c r="C52" s="438"/>
      <c r="D52" s="286">
        <v>-21728751</v>
      </c>
      <c r="E52" s="287">
        <f t="shared" ref="E52:H52" si="9">+E54+E57+E60+E63</f>
        <v>-5279248.7599999886</v>
      </c>
      <c r="F52" s="288">
        <f t="shared" si="9"/>
        <v>-5306891.109999991</v>
      </c>
      <c r="G52" s="288">
        <f t="shared" si="9"/>
        <v>-5251806.1399999913</v>
      </c>
      <c r="H52" s="289">
        <f t="shared" si="9"/>
        <v>-6186977.369999988</v>
      </c>
      <c r="I52" s="290">
        <f>I54+I57+I60+I63</f>
        <v>-22024923.379999958</v>
      </c>
      <c r="J52" s="291">
        <f>I52/D52</f>
        <v>1.0136304373868501</v>
      </c>
      <c r="K52" s="191"/>
    </row>
    <row r="53" spans="1:11" s="199" customFormat="1" ht="12.95" customHeight="1">
      <c r="A53" s="285" t="s">
        <v>66</v>
      </c>
      <c r="B53" s="292"/>
      <c r="C53" s="293" t="s">
        <v>469</v>
      </c>
      <c r="D53" s="294"/>
      <c r="E53" s="295"/>
      <c r="F53" s="296"/>
      <c r="G53" s="296"/>
      <c r="H53" s="297"/>
      <c r="I53" s="298"/>
      <c r="J53" s="296"/>
      <c r="K53" s="271"/>
    </row>
    <row r="54" spans="1:11" s="199" customFormat="1" ht="12.95" customHeight="1">
      <c r="A54" s="285" t="s">
        <v>470</v>
      </c>
      <c r="B54" s="269"/>
      <c r="C54" s="266" t="s">
        <v>471</v>
      </c>
      <c r="D54" s="299">
        <v>-519850</v>
      </c>
      <c r="E54" s="300">
        <f>SUM(E55:E56)</f>
        <v>-99508.83</v>
      </c>
      <c r="F54" s="301">
        <f>SUM(F55:F56)</f>
        <v>-96034.03</v>
      </c>
      <c r="G54" s="301">
        <f>SUM(G55:G56)</f>
        <v>-96054.790000000008</v>
      </c>
      <c r="H54" s="302">
        <f>SUM(H55:H56)</f>
        <v>-120589.08</v>
      </c>
      <c r="I54" s="303">
        <f>SUM(E54:H54)</f>
        <v>-412186.73000000004</v>
      </c>
      <c r="J54" s="304">
        <f>I54/D54</f>
        <v>0.79289550831970768</v>
      </c>
      <c r="K54" s="271"/>
    </row>
    <row r="55" spans="1:11" s="199" customFormat="1" ht="12.95" customHeight="1">
      <c r="A55" s="285" t="s">
        <v>472</v>
      </c>
      <c r="B55" s="305"/>
      <c r="C55" s="306" t="s">
        <v>473</v>
      </c>
      <c r="D55" s="294">
        <v>-519850</v>
      </c>
      <c r="E55" s="295">
        <v>-99508.83</v>
      </c>
      <c r="F55" s="307">
        <v>-96034.03</v>
      </c>
      <c r="G55" s="307">
        <v>-96054.790000000008</v>
      </c>
      <c r="H55" s="308">
        <v>-120589.08</v>
      </c>
      <c r="I55" s="309">
        <f t="shared" ref="I55:I56" si="10">SUM(E55:H55)</f>
        <v>-412186.73000000004</v>
      </c>
      <c r="J55" s="310">
        <f t="shared" ref="J55" si="11">I55/D55</f>
        <v>0.79289550831970768</v>
      </c>
      <c r="K55" s="271"/>
    </row>
    <row r="56" spans="1:11" s="199" customFormat="1" ht="12.95" customHeight="1">
      <c r="A56" s="285" t="s">
        <v>474</v>
      </c>
      <c r="B56" s="305"/>
      <c r="C56" s="306" t="s">
        <v>475</v>
      </c>
      <c r="D56" s="294">
        <v>0</v>
      </c>
      <c r="E56" s="295">
        <v>0</v>
      </c>
      <c r="F56" s="307"/>
      <c r="G56" s="307"/>
      <c r="H56" s="308"/>
      <c r="I56" s="309">
        <f t="shared" si="10"/>
        <v>0</v>
      </c>
      <c r="J56" s="311"/>
      <c r="K56" s="271"/>
    </row>
    <row r="57" spans="1:11" s="199" customFormat="1" ht="12.95" customHeight="1">
      <c r="A57" s="285" t="s">
        <v>476</v>
      </c>
      <c r="B57" s="269"/>
      <c r="C57" s="266" t="s">
        <v>477</v>
      </c>
      <c r="D57" s="299">
        <v>-21208901</v>
      </c>
      <c r="E57" s="300">
        <f>(E58+E59)</f>
        <v>-5137041.4599999879</v>
      </c>
      <c r="F57" s="301">
        <f>(F58+F59)</f>
        <v>-5159939.7599999905</v>
      </c>
      <c r="G57" s="301">
        <f>(G58+G59)</f>
        <v>-5120917.2099999916</v>
      </c>
      <c r="H57" s="302">
        <f>(H58+H59)</f>
        <v>-6030436.3599999882</v>
      </c>
      <c r="I57" s="312">
        <f>SUM(E57:H57)</f>
        <v>-21448334.789999958</v>
      </c>
      <c r="J57" s="304">
        <f>I57/D57</f>
        <v>1.0112893067868043</v>
      </c>
      <c r="K57" s="271"/>
    </row>
    <row r="58" spans="1:11" s="199" customFormat="1" ht="12.95" customHeight="1">
      <c r="A58" s="285" t="s">
        <v>478</v>
      </c>
      <c r="B58" s="305"/>
      <c r="C58" s="306" t="s">
        <v>473</v>
      </c>
      <c r="D58" s="294">
        <v>-2124289</v>
      </c>
      <c r="E58" s="295">
        <v>-473744.7699999999</v>
      </c>
      <c r="F58" s="307">
        <v>-391089.65999999968</v>
      </c>
      <c r="G58" s="307">
        <v>-466690.72999999893</v>
      </c>
      <c r="H58" s="308">
        <v>-663940.80999999912</v>
      </c>
      <c r="I58" s="309">
        <f t="shared" ref="I58:I74" si="12">SUM(E58:H58)</f>
        <v>-1995465.9699999976</v>
      </c>
      <c r="J58" s="310">
        <f t="shared" ref="J58:J59" si="13">I58/D58</f>
        <v>0.9393571072485889</v>
      </c>
      <c r="K58" s="271"/>
    </row>
    <row r="59" spans="1:11" s="199" customFormat="1" ht="12.95" customHeight="1">
      <c r="A59" s="285" t="s">
        <v>479</v>
      </c>
      <c r="B59" s="305"/>
      <c r="C59" s="306" t="s">
        <v>475</v>
      </c>
      <c r="D59" s="294">
        <v>-19084612</v>
      </c>
      <c r="E59" s="295">
        <v>-4663296.6899999883</v>
      </c>
      <c r="F59" s="307">
        <v>-4768850.0999999903</v>
      </c>
      <c r="G59" s="307">
        <v>-4654226.479999993</v>
      </c>
      <c r="H59" s="308">
        <v>-5366495.5499999896</v>
      </c>
      <c r="I59" s="309">
        <f t="shared" si="12"/>
        <v>-19452868.819999963</v>
      </c>
      <c r="J59" s="310">
        <f t="shared" si="13"/>
        <v>1.0192960076945743</v>
      </c>
      <c r="K59" s="271"/>
    </row>
    <row r="60" spans="1:11" s="199" customFormat="1" ht="12.95" customHeight="1">
      <c r="A60" s="285" t="s">
        <v>480</v>
      </c>
      <c r="B60" s="269"/>
      <c r="C60" s="266" t="s">
        <v>481</v>
      </c>
      <c r="D60" s="294">
        <v>0</v>
      </c>
      <c r="E60" s="300">
        <f>SUM(E61:E62)</f>
        <v>-4873.32</v>
      </c>
      <c r="F60" s="301">
        <f>SUM(F61:F62)</f>
        <v>-5709.11</v>
      </c>
      <c r="G60" s="301">
        <f>SUM(G61:G62)</f>
        <v>0</v>
      </c>
      <c r="H60" s="302">
        <f>SUM(H61:H62)</f>
        <v>0</v>
      </c>
      <c r="I60" s="303">
        <f t="shared" si="12"/>
        <v>-10582.43</v>
      </c>
      <c r="J60" s="207">
        <v>0</v>
      </c>
      <c r="K60" s="271"/>
    </row>
    <row r="61" spans="1:11" s="199" customFormat="1" ht="12.95" customHeight="1">
      <c r="A61" s="285" t="s">
        <v>482</v>
      </c>
      <c r="B61" s="305"/>
      <c r="C61" s="306" t="s">
        <v>473</v>
      </c>
      <c r="D61" s="294">
        <v>0</v>
      </c>
      <c r="E61" s="295">
        <v>-4873.32</v>
      </c>
      <c r="F61" s="307">
        <v>-5709.11</v>
      </c>
      <c r="G61" s="307">
        <v>0</v>
      </c>
      <c r="H61" s="308">
        <v>0</v>
      </c>
      <c r="I61" s="309">
        <f t="shared" si="12"/>
        <v>-10582.43</v>
      </c>
      <c r="J61" s="311"/>
      <c r="K61" s="271"/>
    </row>
    <row r="62" spans="1:11" s="199" customFormat="1" ht="12.95" customHeight="1">
      <c r="A62" s="285" t="s">
        <v>483</v>
      </c>
      <c r="B62" s="305"/>
      <c r="C62" s="306" t="s">
        <v>475</v>
      </c>
      <c r="D62" s="294">
        <v>0</v>
      </c>
      <c r="E62" s="295">
        <v>0</v>
      </c>
      <c r="F62" s="307">
        <v>0</v>
      </c>
      <c r="G62" s="307">
        <v>0</v>
      </c>
      <c r="H62" s="308">
        <v>0</v>
      </c>
      <c r="I62" s="309">
        <f t="shared" si="12"/>
        <v>0</v>
      </c>
      <c r="J62" s="311"/>
      <c r="K62" s="271"/>
    </row>
    <row r="63" spans="1:11" s="199" customFormat="1" ht="12.95" customHeight="1">
      <c r="A63" s="285" t="s">
        <v>484</v>
      </c>
      <c r="B63" s="269"/>
      <c r="C63" s="266" t="s">
        <v>485</v>
      </c>
      <c r="D63" s="294">
        <v>0</v>
      </c>
      <c r="E63" s="300">
        <f t="shared" ref="E63:F63" si="14">SUM(E64:E65)</f>
        <v>-37825.15</v>
      </c>
      <c r="F63" s="301">
        <f t="shared" si="14"/>
        <v>-45208.210000000006</v>
      </c>
      <c r="G63" s="301">
        <f t="shared" ref="G63:H63" si="15">SUM(G64:G65)</f>
        <v>-34834.14</v>
      </c>
      <c r="H63" s="302">
        <f t="shared" si="15"/>
        <v>-35951.93</v>
      </c>
      <c r="I63" s="303">
        <f t="shared" si="12"/>
        <v>-153819.43000000002</v>
      </c>
      <c r="J63" s="207">
        <v>0</v>
      </c>
      <c r="K63" s="271"/>
    </row>
    <row r="64" spans="1:11" s="199" customFormat="1" ht="12.95" customHeight="1">
      <c r="A64" s="285" t="s">
        <v>486</v>
      </c>
      <c r="B64" s="305"/>
      <c r="C64" s="306" t="s">
        <v>473</v>
      </c>
      <c r="D64" s="294">
        <v>0</v>
      </c>
      <c r="E64" s="295">
        <v>-20979.97</v>
      </c>
      <c r="F64" s="307">
        <v>-19249.38</v>
      </c>
      <c r="G64" s="307">
        <v>-20235.79</v>
      </c>
      <c r="H64" s="308">
        <v>-21600.37</v>
      </c>
      <c r="I64" s="309">
        <f t="shared" si="12"/>
        <v>-82065.510000000009</v>
      </c>
      <c r="J64" s="311"/>
      <c r="K64" s="271"/>
    </row>
    <row r="65" spans="1:11" s="199" customFormat="1" ht="12.95" customHeight="1">
      <c r="A65" s="285" t="s">
        <v>487</v>
      </c>
      <c r="B65" s="305"/>
      <c r="C65" s="306" t="s">
        <v>475</v>
      </c>
      <c r="D65" s="294">
        <v>0</v>
      </c>
      <c r="E65" s="295">
        <v>-16845.18</v>
      </c>
      <c r="F65" s="307">
        <v>-25958.83</v>
      </c>
      <c r="G65" s="307">
        <v>-14598.35</v>
      </c>
      <c r="H65" s="308">
        <v>-14351.56</v>
      </c>
      <c r="I65" s="309">
        <f t="shared" si="12"/>
        <v>-71753.919999999998</v>
      </c>
      <c r="J65" s="311"/>
      <c r="K65" s="271"/>
    </row>
    <row r="66" spans="1:11" s="199" customFormat="1">
      <c r="A66" s="193">
        <v>8</v>
      </c>
      <c r="B66" s="426" t="s">
        <v>488</v>
      </c>
      <c r="C66" s="427"/>
      <c r="D66" s="286">
        <v>-3708251</v>
      </c>
      <c r="E66" s="313">
        <f>SUM(E67:E74)</f>
        <v>-996943.49000000011</v>
      </c>
      <c r="F66" s="314">
        <f>SUM(F67:F74)</f>
        <v>-836662.12000000023</v>
      </c>
      <c r="G66" s="314">
        <f t="shared" ref="G66" si="16">SUM(G67:G74)</f>
        <v>-748316.75999999989</v>
      </c>
      <c r="H66" s="315">
        <f>SUM(H67:H74)</f>
        <v>-797248.06</v>
      </c>
      <c r="I66" s="316">
        <f>SUM(I67:I74)</f>
        <v>-3379170.43</v>
      </c>
      <c r="J66" s="258">
        <f t="shared" ref="J66:J74" si="17">I66/D66</f>
        <v>0.91125720184529047</v>
      </c>
      <c r="K66" s="271"/>
    </row>
    <row r="67" spans="1:11" s="199" customFormat="1" ht="12.95" customHeight="1">
      <c r="A67" s="285" t="s">
        <v>489</v>
      </c>
      <c r="B67" s="305"/>
      <c r="C67" s="306" t="s">
        <v>26</v>
      </c>
      <c r="D67" s="294">
        <v>-1136312</v>
      </c>
      <c r="E67" s="317">
        <v>-312544.49</v>
      </c>
      <c r="F67" s="307">
        <v>-290967.28000000003</v>
      </c>
      <c r="G67" s="307">
        <v>-254260.23</v>
      </c>
      <c r="H67" s="308">
        <v>-274667.42</v>
      </c>
      <c r="I67" s="309">
        <f t="shared" si="12"/>
        <v>-1132439.42</v>
      </c>
      <c r="J67" s="310">
        <f t="shared" si="17"/>
        <v>0.99659197473933214</v>
      </c>
      <c r="K67" s="271"/>
    </row>
    <row r="68" spans="1:11" s="199" customFormat="1" ht="12.95" customHeight="1">
      <c r="A68" s="285" t="s">
        <v>490</v>
      </c>
      <c r="B68" s="305"/>
      <c r="C68" s="306" t="s">
        <v>27</v>
      </c>
      <c r="D68" s="294">
        <v>-1544521</v>
      </c>
      <c r="E68" s="317">
        <v>-436777.21000000008</v>
      </c>
      <c r="F68" s="307">
        <v>-385891.54000000015</v>
      </c>
      <c r="G68" s="307">
        <v>-316618.23999999999</v>
      </c>
      <c r="H68" s="308">
        <v>-289311.58999999997</v>
      </c>
      <c r="I68" s="319">
        <f t="shared" si="12"/>
        <v>-1428598.58</v>
      </c>
      <c r="J68" s="320">
        <f t="shared" si="17"/>
        <v>0.92494603828630373</v>
      </c>
      <c r="K68" s="321"/>
    </row>
    <row r="69" spans="1:11" s="199" customFormat="1" ht="12.95" customHeight="1">
      <c r="A69" s="285" t="s">
        <v>491</v>
      </c>
      <c r="B69" s="305"/>
      <c r="C69" s="306" t="s">
        <v>28</v>
      </c>
      <c r="D69" s="294">
        <v>-285500</v>
      </c>
      <c r="E69" s="317">
        <v>-36200</v>
      </c>
      <c r="F69" s="307">
        <v>-52900</v>
      </c>
      <c r="G69" s="307">
        <v>-37400</v>
      </c>
      <c r="H69" s="308">
        <v>-49400</v>
      </c>
      <c r="I69" s="309">
        <f t="shared" si="12"/>
        <v>-175900</v>
      </c>
      <c r="J69" s="310">
        <f t="shared" si="17"/>
        <v>0.61611208406304729</v>
      </c>
      <c r="K69" s="271"/>
    </row>
    <row r="70" spans="1:11" s="199" customFormat="1" ht="12.95" customHeight="1">
      <c r="A70" s="285" t="s">
        <v>492</v>
      </c>
      <c r="B70" s="305"/>
      <c r="C70" s="306" t="s">
        <v>29</v>
      </c>
      <c r="D70" s="294">
        <v>-410877</v>
      </c>
      <c r="E70" s="317">
        <v>-166096.70000000001</v>
      </c>
      <c r="F70" s="307">
        <v>-34176.239999999998</v>
      </c>
      <c r="G70" s="307">
        <v>-70366.45</v>
      </c>
      <c r="H70" s="308">
        <v>-84454.9</v>
      </c>
      <c r="I70" s="309">
        <f t="shared" si="12"/>
        <v>-355094.29000000004</v>
      </c>
      <c r="J70" s="310">
        <f t="shared" si="17"/>
        <v>0.8642350143716977</v>
      </c>
      <c r="K70" s="271"/>
    </row>
    <row r="71" spans="1:11" s="199" customFormat="1" ht="12.95" customHeight="1">
      <c r="A71" s="285" t="s">
        <v>331</v>
      </c>
      <c r="B71" s="305"/>
      <c r="C71" s="306" t="s">
        <v>69</v>
      </c>
      <c r="D71" s="294">
        <v>-63209</v>
      </c>
      <c r="E71" s="317">
        <v>0</v>
      </c>
      <c r="F71" s="307">
        <v>-6375.930000000003</v>
      </c>
      <c r="G71" s="307">
        <v>-2107.44</v>
      </c>
      <c r="H71" s="308">
        <v>-3267.1499999999996</v>
      </c>
      <c r="I71" s="309">
        <f t="shared" si="12"/>
        <v>-11750.520000000002</v>
      </c>
      <c r="J71" s="310">
        <f t="shared" si="17"/>
        <v>0.18589947634039461</v>
      </c>
      <c r="K71" s="271"/>
    </row>
    <row r="72" spans="1:11" s="199" customFormat="1" ht="12.95" customHeight="1">
      <c r="A72" s="285" t="s">
        <v>493</v>
      </c>
      <c r="B72" s="305"/>
      <c r="C72" s="306" t="s">
        <v>31</v>
      </c>
      <c r="D72" s="294">
        <v>-204624</v>
      </c>
      <c r="E72" s="317">
        <v>-26419.71</v>
      </c>
      <c r="F72" s="307">
        <v>-60703.98</v>
      </c>
      <c r="G72" s="307">
        <v>-54529.649999999994</v>
      </c>
      <c r="H72" s="308">
        <v>-63740.009999999995</v>
      </c>
      <c r="I72" s="424">
        <f t="shared" si="12"/>
        <v>-205393.34999999998</v>
      </c>
      <c r="J72" s="311">
        <f t="shared" si="17"/>
        <v>1.0037598228946749</v>
      </c>
      <c r="K72" s="271"/>
    </row>
    <row r="73" spans="1:11" s="199" customFormat="1" ht="12.95" customHeight="1">
      <c r="A73" s="285" t="s">
        <v>494</v>
      </c>
      <c r="B73" s="305"/>
      <c r="C73" s="306" t="s">
        <v>32</v>
      </c>
      <c r="D73" s="294">
        <v>-48271</v>
      </c>
      <c r="E73" s="317">
        <v>-16919.829999999998</v>
      </c>
      <c r="F73" s="307">
        <v>0</v>
      </c>
      <c r="G73" s="307">
        <v>-5943.63</v>
      </c>
      <c r="H73" s="308">
        <v>-30536.99</v>
      </c>
      <c r="I73" s="424">
        <f t="shared" si="12"/>
        <v>-53400.45</v>
      </c>
      <c r="J73" s="311">
        <f t="shared" si="17"/>
        <v>1.1062635951192226</v>
      </c>
      <c r="K73" s="271"/>
    </row>
    <row r="74" spans="1:11" s="199" customFormat="1" ht="12.95" customHeight="1">
      <c r="A74" s="285" t="s">
        <v>495</v>
      </c>
      <c r="B74" s="305"/>
      <c r="C74" s="306" t="s">
        <v>33</v>
      </c>
      <c r="D74" s="294">
        <v>-14938</v>
      </c>
      <c r="E74" s="317">
        <v>-1985.5499999999997</v>
      </c>
      <c r="F74" s="307">
        <v>-5647.1499999999987</v>
      </c>
      <c r="G74" s="307">
        <v>-7091.12</v>
      </c>
      <c r="H74" s="308">
        <v>-1869.9999999999993</v>
      </c>
      <c r="I74" s="309">
        <f t="shared" si="12"/>
        <v>-16593.82</v>
      </c>
      <c r="J74" s="310">
        <f t="shared" si="17"/>
        <v>1.1108461641451333</v>
      </c>
      <c r="K74" s="271"/>
    </row>
    <row r="75" spans="1:11" s="199" customFormat="1" ht="25.5" customHeight="1">
      <c r="A75" s="440" t="s">
        <v>467</v>
      </c>
      <c r="B75" s="440"/>
      <c r="C75" s="441"/>
      <c r="D75" s="322" t="s">
        <v>496</v>
      </c>
      <c r="E75" s="323" t="s">
        <v>441</v>
      </c>
      <c r="F75" s="323" t="s">
        <v>442</v>
      </c>
      <c r="G75" s="323" t="s">
        <v>443</v>
      </c>
      <c r="H75" s="324" t="s">
        <v>444</v>
      </c>
      <c r="I75" s="325" t="s">
        <v>365</v>
      </c>
      <c r="J75" s="190" t="s">
        <v>345</v>
      </c>
      <c r="K75" s="271"/>
    </row>
    <row r="76" spans="1:11" s="199" customFormat="1" ht="27" customHeight="1">
      <c r="A76" s="193">
        <v>9</v>
      </c>
      <c r="B76" s="326" t="s">
        <v>497</v>
      </c>
      <c r="C76" s="327"/>
      <c r="D76" s="286">
        <v>-1757788</v>
      </c>
      <c r="E76" s="313">
        <f t="shared" ref="E76:I76" si="18">SUM(E77:E84)</f>
        <v>-311327.55000000005</v>
      </c>
      <c r="F76" s="314">
        <f t="shared" si="18"/>
        <v>-348846.38999999996</v>
      </c>
      <c r="G76" s="314">
        <f t="shared" si="18"/>
        <v>-310991.28999999998</v>
      </c>
      <c r="H76" s="315">
        <f t="shared" si="18"/>
        <v>-368436.36</v>
      </c>
      <c r="I76" s="328">
        <f t="shared" si="18"/>
        <v>-1339601.5899999999</v>
      </c>
      <c r="J76" s="258">
        <f>I76/D76</f>
        <v>0.76209508200078724</v>
      </c>
      <c r="K76" s="271"/>
    </row>
    <row r="77" spans="1:11" s="199" customFormat="1" ht="12.95" customHeight="1">
      <c r="A77" s="285" t="s">
        <v>360</v>
      </c>
      <c r="B77" s="305"/>
      <c r="C77" s="306" t="s">
        <v>34</v>
      </c>
      <c r="D77" s="294">
        <v>-195703</v>
      </c>
      <c r="E77" s="317">
        <v>-30000</v>
      </c>
      <c r="F77" s="307">
        <v>-45000</v>
      </c>
      <c r="G77" s="307">
        <v>-60000</v>
      </c>
      <c r="H77" s="308">
        <v>-42000</v>
      </c>
      <c r="I77" s="329">
        <f t="shared" ref="I77:I78" si="19">SUM(E77:H77)</f>
        <v>-177000</v>
      </c>
      <c r="J77" s="310">
        <f t="shared" ref="J77:J84" si="20">I77/D77</f>
        <v>0.90443171540548684</v>
      </c>
      <c r="K77" s="271"/>
    </row>
    <row r="78" spans="1:11" s="199" customFormat="1" ht="12.95" customHeight="1">
      <c r="A78" s="285" t="s">
        <v>361</v>
      </c>
      <c r="B78" s="305"/>
      <c r="C78" s="306" t="s">
        <v>70</v>
      </c>
      <c r="D78" s="294">
        <v>-846914</v>
      </c>
      <c r="E78" s="317">
        <v>-152032.91999999998</v>
      </c>
      <c r="F78" s="307">
        <v>-218770.7</v>
      </c>
      <c r="G78" s="307">
        <v>-175068.09000000003</v>
      </c>
      <c r="H78" s="308">
        <v>-207266.90999999997</v>
      </c>
      <c r="I78" s="329">
        <f t="shared" si="19"/>
        <v>-753138.61999999988</v>
      </c>
      <c r="J78" s="310">
        <f t="shared" si="20"/>
        <v>0.88927402310033821</v>
      </c>
      <c r="K78" s="271"/>
    </row>
    <row r="79" spans="1:11" s="199" customFormat="1" ht="12.95" customHeight="1">
      <c r="A79" s="285" t="s">
        <v>362</v>
      </c>
      <c r="B79" s="305"/>
      <c r="C79" s="306" t="s">
        <v>38</v>
      </c>
      <c r="D79" s="294">
        <v>-233770</v>
      </c>
      <c r="E79" s="317">
        <v>-27050.760000000002</v>
      </c>
      <c r="F79" s="307">
        <v>-41396.75</v>
      </c>
      <c r="G79" s="307">
        <v>-25060.589999999997</v>
      </c>
      <c r="H79" s="308">
        <v>-30313.43</v>
      </c>
      <c r="I79" s="329">
        <f t="shared" ref="I79:I84" si="21">SUM(E79:H79)</f>
        <v>-123821.53</v>
      </c>
      <c r="J79" s="310">
        <f t="shared" si="20"/>
        <v>0.52967245583265599</v>
      </c>
      <c r="K79" s="271"/>
    </row>
    <row r="80" spans="1:11" s="199" customFormat="1" ht="12.95" customHeight="1">
      <c r="A80" s="285" t="s">
        <v>498</v>
      </c>
      <c r="B80" s="305"/>
      <c r="C80" s="306" t="s">
        <v>37</v>
      </c>
      <c r="D80" s="294">
        <v>0</v>
      </c>
      <c r="E80" s="317">
        <v>0</v>
      </c>
      <c r="F80" s="307">
        <v>0</v>
      </c>
      <c r="G80" s="307">
        <v>0</v>
      </c>
      <c r="H80" s="308">
        <v>0</v>
      </c>
      <c r="I80" s="329">
        <f t="shared" si="21"/>
        <v>0</v>
      </c>
      <c r="J80" s="310">
        <v>0</v>
      </c>
      <c r="K80" s="271"/>
    </row>
    <row r="81" spans="1:11" s="199" customFormat="1" ht="12.95" customHeight="1">
      <c r="A81" s="285" t="s">
        <v>499</v>
      </c>
      <c r="B81" s="305"/>
      <c r="C81" s="213" t="s">
        <v>347</v>
      </c>
      <c r="D81" s="294">
        <v>-132995</v>
      </c>
      <c r="E81" s="317">
        <v>-7915.0599999999995</v>
      </c>
      <c r="F81" s="307">
        <v>-8356.0299999999988</v>
      </c>
      <c r="G81" s="307">
        <v>-7859.9200000000037</v>
      </c>
      <c r="H81" s="308">
        <v>-15029.260000000013</v>
      </c>
      <c r="I81" s="329">
        <f t="shared" si="21"/>
        <v>-39160.270000000019</v>
      </c>
      <c r="J81" s="310">
        <f t="shared" si="20"/>
        <v>0.29444918981916629</v>
      </c>
      <c r="K81" s="271"/>
    </row>
    <row r="82" spans="1:11" s="199" customFormat="1" ht="12.95" customHeight="1">
      <c r="A82" s="285" t="s">
        <v>500</v>
      </c>
      <c r="B82" s="305"/>
      <c r="C82" s="306" t="s">
        <v>348</v>
      </c>
      <c r="D82" s="318">
        <v>-97890</v>
      </c>
      <c r="E82" s="317">
        <v>-13924.320000000005</v>
      </c>
      <c r="F82" s="307">
        <v>-5777.7599999999875</v>
      </c>
      <c r="G82" s="307">
        <v>-20106.059999999987</v>
      </c>
      <c r="H82" s="308">
        <v>-33516.749999999993</v>
      </c>
      <c r="I82" s="330">
        <f t="shared" si="21"/>
        <v>-73324.889999999985</v>
      </c>
      <c r="J82" s="331">
        <f t="shared" si="20"/>
        <v>0.74905393809377863</v>
      </c>
      <c r="K82" s="321"/>
    </row>
    <row r="83" spans="1:11" s="199" customFormat="1" ht="12.95" customHeight="1">
      <c r="A83" s="285" t="s">
        <v>501</v>
      </c>
      <c r="B83" s="305"/>
      <c r="C83" s="306" t="s">
        <v>376</v>
      </c>
      <c r="D83" s="294"/>
      <c r="E83" s="417"/>
      <c r="F83" s="418">
        <v>-4611.67</v>
      </c>
      <c r="G83" s="418">
        <v>0.34000000000014552</v>
      </c>
      <c r="H83" s="419">
        <v>-506.03</v>
      </c>
      <c r="I83" s="330">
        <f t="shared" si="21"/>
        <v>-5117.3599999999997</v>
      </c>
      <c r="J83" s="310"/>
      <c r="K83" s="271"/>
    </row>
    <row r="84" spans="1:11" s="199" customFormat="1" ht="12.95" customHeight="1">
      <c r="A84" s="285" t="s">
        <v>502</v>
      </c>
      <c r="B84" s="305"/>
      <c r="C84" s="306" t="s">
        <v>346</v>
      </c>
      <c r="D84" s="294">
        <v>-250516</v>
      </c>
      <c r="E84" s="317">
        <v>-80404.49000000002</v>
      </c>
      <c r="F84" s="307">
        <v>-24933.479999999974</v>
      </c>
      <c r="G84" s="307">
        <v>-22896.969999999979</v>
      </c>
      <c r="H84" s="308">
        <v>-39803.979999999974</v>
      </c>
      <c r="I84" s="329">
        <f t="shared" si="21"/>
        <v>-168038.91999999995</v>
      </c>
      <c r="J84" s="310">
        <f t="shared" si="20"/>
        <v>0.67077120822622094</v>
      </c>
      <c r="K84" s="271"/>
    </row>
    <row r="85" spans="1:11" s="199" customFormat="1" ht="12.75" customHeight="1">
      <c r="A85" s="193">
        <v>10</v>
      </c>
      <c r="B85" s="428" t="s">
        <v>503</v>
      </c>
      <c r="C85" s="429"/>
      <c r="D85" s="286">
        <v>-2484799</v>
      </c>
      <c r="E85" s="313">
        <f t="shared" ref="E85:G85" si="22">SUM(E86:E91)</f>
        <v>-225679.91999999998</v>
      </c>
      <c r="F85" s="314">
        <f t="shared" si="22"/>
        <v>-293322.17</v>
      </c>
      <c r="G85" s="314">
        <f t="shared" si="22"/>
        <v>-309372.18</v>
      </c>
      <c r="H85" s="315">
        <f>SUM(H86:H91)</f>
        <v>-372579.65</v>
      </c>
      <c r="I85" s="332">
        <f>SUM(I86:I92)</f>
        <v>-1200953.92</v>
      </c>
      <c r="J85" s="258">
        <f>I85/D85</f>
        <v>0.48332034905036581</v>
      </c>
      <c r="K85" s="271"/>
    </row>
    <row r="86" spans="1:11" s="199" customFormat="1" ht="12.95" customHeight="1">
      <c r="A86" s="333" t="s">
        <v>363</v>
      </c>
      <c r="B86" s="305"/>
      <c r="C86" s="306" t="s">
        <v>39</v>
      </c>
      <c r="D86" s="294">
        <v>-1348275</v>
      </c>
      <c r="E86" s="317">
        <v>-76196.159999999989</v>
      </c>
      <c r="F86" s="307">
        <v>-114478.91</v>
      </c>
      <c r="G86" s="307">
        <v>-151770.21999999997</v>
      </c>
      <c r="H86" s="308">
        <v>-103204.73000000001</v>
      </c>
      <c r="I86" s="329">
        <f t="shared" ref="I86:I91" si="23">SUM(E86:H86)</f>
        <v>-445650.02</v>
      </c>
      <c r="J86" s="310">
        <f t="shared" ref="J86:J90" si="24">I86/D86</f>
        <v>0.33053347425413954</v>
      </c>
      <c r="K86" s="271"/>
    </row>
    <row r="87" spans="1:11" s="199" customFormat="1" ht="12.95" customHeight="1">
      <c r="A87" s="333" t="s">
        <v>364</v>
      </c>
      <c r="B87" s="305"/>
      <c r="C87" s="306" t="s">
        <v>351</v>
      </c>
      <c r="D87" s="294">
        <v>-581920</v>
      </c>
      <c r="E87" s="317">
        <v>0</v>
      </c>
      <c r="F87" s="307">
        <v>0</v>
      </c>
      <c r="G87" s="307">
        <v>0</v>
      </c>
      <c r="H87" s="308">
        <v>-118130.94</v>
      </c>
      <c r="I87" s="329">
        <f t="shared" si="23"/>
        <v>-118130.94</v>
      </c>
      <c r="J87" s="310">
        <f t="shared" si="24"/>
        <v>0.20300202777014023</v>
      </c>
      <c r="K87" s="271"/>
    </row>
    <row r="88" spans="1:11" s="199" customFormat="1" ht="12.95" customHeight="1">
      <c r="A88" s="333" t="s">
        <v>504</v>
      </c>
      <c r="B88" s="305"/>
      <c r="C88" s="306" t="s">
        <v>72</v>
      </c>
      <c r="D88" s="294">
        <v>-54819</v>
      </c>
      <c r="E88" s="317">
        <v>-75399.13</v>
      </c>
      <c r="F88" s="307">
        <v>-50799.560000000005</v>
      </c>
      <c r="G88" s="307">
        <v>-53760.380000000005</v>
      </c>
      <c r="H88" s="308">
        <v>-53149.56</v>
      </c>
      <c r="I88" s="334">
        <f t="shared" si="23"/>
        <v>-233108.63</v>
      </c>
      <c r="J88" s="320">
        <f t="shared" si="24"/>
        <v>4.252332767835969</v>
      </c>
      <c r="K88" s="321"/>
    </row>
    <row r="89" spans="1:11" s="199" customFormat="1" ht="12.95" customHeight="1">
      <c r="A89" s="333" t="s">
        <v>505</v>
      </c>
      <c r="B89" s="305"/>
      <c r="C89" s="306" t="s">
        <v>350</v>
      </c>
      <c r="D89" s="294">
        <v>-252273</v>
      </c>
      <c r="E89" s="317">
        <v>-4045.6800000000003</v>
      </c>
      <c r="F89" s="307">
        <v>-4086.32</v>
      </c>
      <c r="G89" s="307">
        <v>-9060.34</v>
      </c>
      <c r="H89" s="308">
        <v>-6952.5199999999995</v>
      </c>
      <c r="I89" s="329">
        <f t="shared" si="23"/>
        <v>-24144.86</v>
      </c>
      <c r="J89" s="310">
        <f t="shared" si="24"/>
        <v>9.570925148549389E-2</v>
      </c>
      <c r="K89" s="271"/>
    </row>
    <row r="90" spans="1:11" s="199" customFormat="1" ht="12.95" customHeight="1">
      <c r="A90" s="333" t="s">
        <v>506</v>
      </c>
      <c r="B90" s="305"/>
      <c r="C90" s="306" t="s">
        <v>349</v>
      </c>
      <c r="D90" s="294">
        <v>-118578</v>
      </c>
      <c r="E90" s="317">
        <v>-28175.33</v>
      </c>
      <c r="F90" s="307">
        <v>-20292.18</v>
      </c>
      <c r="G90" s="307">
        <v>-25233</v>
      </c>
      <c r="H90" s="308">
        <v>-19195.75</v>
      </c>
      <c r="I90" s="329">
        <f t="shared" si="23"/>
        <v>-92896.260000000009</v>
      </c>
      <c r="J90" s="310">
        <f t="shared" si="24"/>
        <v>0.78341901533168046</v>
      </c>
      <c r="K90" s="271"/>
    </row>
    <row r="91" spans="1:11" s="199" customFormat="1" ht="12.95" customHeight="1">
      <c r="A91" s="333" t="s">
        <v>507</v>
      </c>
      <c r="B91" s="305"/>
      <c r="C91" s="213" t="s">
        <v>47</v>
      </c>
      <c r="D91" s="294">
        <v>-128934</v>
      </c>
      <c r="E91" s="417">
        <v>-41863.619999999995</v>
      </c>
      <c r="F91" s="418">
        <v>-103665.2</v>
      </c>
      <c r="G91" s="418">
        <v>-69548.240000000005</v>
      </c>
      <c r="H91" s="419">
        <v>-71946.149999999994</v>
      </c>
      <c r="I91" s="329">
        <f t="shared" si="23"/>
        <v>-287023.20999999996</v>
      </c>
      <c r="J91" s="310">
        <f>I91/D91</f>
        <v>2.2261250717421315</v>
      </c>
      <c r="K91" s="271"/>
    </row>
    <row r="92" spans="1:11" s="199" customFormat="1" ht="12.95" customHeight="1">
      <c r="A92" s="335"/>
      <c r="B92" s="293"/>
      <c r="C92" s="293"/>
      <c r="D92" s="294"/>
      <c r="E92" s="317"/>
      <c r="F92" s="301"/>
      <c r="G92" s="301"/>
      <c r="H92" s="302"/>
      <c r="I92" s="336"/>
      <c r="J92" s="337"/>
      <c r="K92" s="271"/>
    </row>
    <row r="93" spans="1:11" s="199" customFormat="1">
      <c r="A93" s="193">
        <v>11</v>
      </c>
      <c r="B93" s="338"/>
      <c r="C93" s="339" t="s">
        <v>508</v>
      </c>
      <c r="D93" s="286">
        <v>-5222648</v>
      </c>
      <c r="E93" s="313">
        <f t="shared" ref="E93:I93" si="25">E94+E97+E101+E109</f>
        <v>-646032.59</v>
      </c>
      <c r="F93" s="314">
        <f t="shared" si="25"/>
        <v>-1280837.5500000003</v>
      </c>
      <c r="G93" s="314">
        <f t="shared" si="25"/>
        <v>-1200283.8500000001</v>
      </c>
      <c r="H93" s="315">
        <f t="shared" si="25"/>
        <v>-980479.63</v>
      </c>
      <c r="I93" s="332">
        <f t="shared" si="25"/>
        <v>-4107633.6199999996</v>
      </c>
      <c r="J93" s="258">
        <f>I93/D93</f>
        <v>0.78650401482160004</v>
      </c>
      <c r="K93" s="271"/>
    </row>
    <row r="94" spans="1:11" s="199" customFormat="1" ht="18" customHeight="1">
      <c r="A94" s="193" t="s">
        <v>509</v>
      </c>
      <c r="B94" s="428" t="s">
        <v>510</v>
      </c>
      <c r="C94" s="429"/>
      <c r="D94" s="340">
        <v>-380686</v>
      </c>
      <c r="E94" s="313">
        <f>SUM(E95:E96)</f>
        <v>-29212.59</v>
      </c>
      <c r="F94" s="314">
        <f>SUM(F95:F96)</f>
        <v>-77932.95</v>
      </c>
      <c r="G94" s="314">
        <f t="shared" ref="G94:H94" si="26">SUM(G95:G96)</f>
        <v>-75011.41</v>
      </c>
      <c r="H94" s="315">
        <f t="shared" si="26"/>
        <v>-49767.15</v>
      </c>
      <c r="I94" s="332">
        <f>SUM(E94:H94)</f>
        <v>-231924.1</v>
      </c>
      <c r="J94" s="258">
        <f>I94/D94</f>
        <v>0.60922676431494727</v>
      </c>
      <c r="K94" s="271"/>
    </row>
    <row r="95" spans="1:11" s="199" customFormat="1" ht="12.95" customHeight="1">
      <c r="A95" s="285" t="s">
        <v>511</v>
      </c>
      <c r="B95" s="305"/>
      <c r="C95" s="306" t="s">
        <v>512</v>
      </c>
      <c r="D95" s="294">
        <v>-45225</v>
      </c>
      <c r="E95" s="317">
        <v>-5576.75</v>
      </c>
      <c r="F95" s="307">
        <v>-12508.630000000003</v>
      </c>
      <c r="G95" s="307">
        <v>-9511.4100000000017</v>
      </c>
      <c r="H95" s="308">
        <v>-6267.15</v>
      </c>
      <c r="I95" s="329">
        <f t="shared" ref="I95:I96" si="27">SUM(E95:H95)</f>
        <v>-33863.94000000001</v>
      </c>
      <c r="J95" s="310">
        <f t="shared" ref="J95" si="28">I95/D95</f>
        <v>0.74878805970149276</v>
      </c>
      <c r="K95" s="271"/>
    </row>
    <row r="96" spans="1:11" s="199" customFormat="1" ht="12.95" customHeight="1">
      <c r="A96" s="285" t="s">
        <v>513</v>
      </c>
      <c r="B96" s="305"/>
      <c r="C96" s="306" t="s">
        <v>53</v>
      </c>
      <c r="D96" s="294">
        <v>-335461</v>
      </c>
      <c r="E96" s="317">
        <v>-23635.84</v>
      </c>
      <c r="F96" s="307">
        <v>-65424.32</v>
      </c>
      <c r="G96" s="307">
        <v>-65500</v>
      </c>
      <c r="H96" s="308">
        <v>-43500</v>
      </c>
      <c r="I96" s="329">
        <f t="shared" si="27"/>
        <v>-198060.16</v>
      </c>
      <c r="J96" s="310">
        <f>I96/D96</f>
        <v>0.59041188096380803</v>
      </c>
      <c r="K96" s="271"/>
    </row>
    <row r="97" spans="1:11" s="199" customFormat="1" ht="12.75" customHeight="1">
      <c r="A97" s="193" t="s">
        <v>514</v>
      </c>
      <c r="B97" s="428" t="s">
        <v>515</v>
      </c>
      <c r="C97" s="430"/>
      <c r="D97" s="286">
        <v>-1243999</v>
      </c>
      <c r="E97" s="313">
        <f>SUM(E98:E100)</f>
        <v>-98494.04</v>
      </c>
      <c r="F97" s="314">
        <f>SUM(F98:F100)</f>
        <v>-207172.22000000003</v>
      </c>
      <c r="G97" s="314">
        <f t="shared" ref="G97:H97" si="29">SUM(G98:G100)</f>
        <v>-160120.16</v>
      </c>
      <c r="H97" s="315">
        <f t="shared" si="29"/>
        <v>-194541.06999999998</v>
      </c>
      <c r="I97" s="332">
        <f>SUM(E97:H97)</f>
        <v>-660327.49</v>
      </c>
      <c r="J97" s="258">
        <f>I97/D97</f>
        <v>0.53081030611760938</v>
      </c>
      <c r="K97" s="271"/>
    </row>
    <row r="98" spans="1:11" s="199" customFormat="1" ht="12.95" customHeight="1">
      <c r="A98" s="285" t="s">
        <v>516</v>
      </c>
      <c r="B98" s="305"/>
      <c r="C98" s="306" t="s">
        <v>359</v>
      </c>
      <c r="D98" s="294">
        <v>-960768</v>
      </c>
      <c r="E98" s="317">
        <v>-62264.03</v>
      </c>
      <c r="F98" s="307">
        <v>-104600</v>
      </c>
      <c r="G98" s="307">
        <v>-130072.98</v>
      </c>
      <c r="H98" s="308">
        <v>-106240</v>
      </c>
      <c r="I98" s="329">
        <f t="shared" ref="I98:I100" si="30">SUM(E98:H98)</f>
        <v>-403177.01</v>
      </c>
      <c r="J98" s="310">
        <f t="shared" ref="J98:J99" si="31">I98/D98</f>
        <v>0.41964033981148413</v>
      </c>
      <c r="K98" s="271"/>
    </row>
    <row r="99" spans="1:11" s="199" customFormat="1" ht="12.95" customHeight="1">
      <c r="A99" s="285" t="s">
        <v>517</v>
      </c>
      <c r="B99" s="305"/>
      <c r="C99" s="306" t="s">
        <v>354</v>
      </c>
      <c r="D99" s="294">
        <v>-283231</v>
      </c>
      <c r="E99" s="317">
        <v>-13220.65</v>
      </c>
      <c r="F99" s="307">
        <v>-97150.530000000028</v>
      </c>
      <c r="G99" s="307">
        <v>-24473.68</v>
      </c>
      <c r="H99" s="308">
        <v>-81012.909999999989</v>
      </c>
      <c r="I99" s="329">
        <f t="shared" si="30"/>
        <v>-215857.77000000002</v>
      </c>
      <c r="J99" s="310">
        <f t="shared" si="31"/>
        <v>0.76212621499765221</v>
      </c>
      <c r="K99" s="271"/>
    </row>
    <row r="100" spans="1:11" s="199" customFormat="1" ht="12.95" customHeight="1">
      <c r="A100" s="285" t="s">
        <v>518</v>
      </c>
      <c r="B100" s="305"/>
      <c r="C100" s="306" t="s">
        <v>358</v>
      </c>
      <c r="D100" s="294"/>
      <c r="E100" s="417">
        <v>-23009.360000000001</v>
      </c>
      <c r="F100" s="418">
        <v>-5421.6900000000023</v>
      </c>
      <c r="G100" s="418">
        <v>-5573.5</v>
      </c>
      <c r="H100" s="419">
        <v>-7288.16</v>
      </c>
      <c r="I100" s="329">
        <f t="shared" si="30"/>
        <v>-41292.710000000006</v>
      </c>
      <c r="J100" s="310">
        <v>0</v>
      </c>
      <c r="K100" s="271"/>
    </row>
    <row r="101" spans="1:11" s="199" customFormat="1" ht="12.75" customHeight="1">
      <c r="A101" s="193" t="s">
        <v>519</v>
      </c>
      <c r="B101" s="428" t="s">
        <v>520</v>
      </c>
      <c r="C101" s="429"/>
      <c r="D101" s="286">
        <v>-3480102</v>
      </c>
      <c r="E101" s="313">
        <f>SUM(E102:E108)</f>
        <v>-496930.18</v>
      </c>
      <c r="F101" s="314">
        <f t="shared" ref="F101:H101" si="32">SUM(F102:F108)</f>
        <v>-969344.53</v>
      </c>
      <c r="G101" s="314">
        <f t="shared" si="32"/>
        <v>-953802.71</v>
      </c>
      <c r="H101" s="315">
        <f t="shared" si="32"/>
        <v>-719275.01</v>
      </c>
      <c r="I101" s="332">
        <f>SUM(E101:H101)</f>
        <v>-3139352.4299999997</v>
      </c>
      <c r="J101" s="258">
        <f>I101/D101</f>
        <v>0.90208632678007705</v>
      </c>
      <c r="K101" s="271"/>
    </row>
    <row r="102" spans="1:11" s="199" customFormat="1" ht="12.95" customHeight="1">
      <c r="A102" s="285" t="s">
        <v>521</v>
      </c>
      <c r="B102" s="305"/>
      <c r="C102" s="306" t="s">
        <v>352</v>
      </c>
      <c r="D102" s="294">
        <v>-1003040</v>
      </c>
      <c r="E102" s="317">
        <v>-159114.34999999998</v>
      </c>
      <c r="F102" s="307">
        <v>-341337.07</v>
      </c>
      <c r="G102" s="307">
        <v>-223766.91999999998</v>
      </c>
      <c r="H102" s="308">
        <v>-228499.16999999998</v>
      </c>
      <c r="I102" s="329">
        <f t="shared" ref="I102:I108" si="33">SUM(E102:H102)</f>
        <v>-952717.51</v>
      </c>
      <c r="J102" s="310">
        <f t="shared" ref="J102:J107" si="34">I102/D102</f>
        <v>0.94983002671877492</v>
      </c>
      <c r="K102" s="271"/>
    </row>
    <row r="103" spans="1:11" s="199" customFormat="1" ht="12.95" customHeight="1">
      <c r="A103" s="285" t="s">
        <v>522</v>
      </c>
      <c r="B103" s="305"/>
      <c r="C103" s="306" t="s">
        <v>353</v>
      </c>
      <c r="D103" s="294">
        <v>-296252</v>
      </c>
      <c r="E103" s="317">
        <v>-25100.73</v>
      </c>
      <c r="F103" s="307">
        <v>-95238.74</v>
      </c>
      <c r="G103" s="307">
        <v>-55330</v>
      </c>
      <c r="H103" s="308">
        <v>-25050</v>
      </c>
      <c r="I103" s="329">
        <f t="shared" si="33"/>
        <v>-200719.47</v>
      </c>
      <c r="J103" s="310">
        <f t="shared" si="34"/>
        <v>0.67752950191053563</v>
      </c>
      <c r="K103" s="271"/>
    </row>
    <row r="104" spans="1:11" s="199" customFormat="1" ht="12.95" customHeight="1">
      <c r="A104" s="285" t="s">
        <v>523</v>
      </c>
      <c r="B104" s="305"/>
      <c r="C104" s="213" t="s">
        <v>372</v>
      </c>
      <c r="D104" s="294">
        <v>-464500</v>
      </c>
      <c r="E104" s="317">
        <v>-76740.100000000006</v>
      </c>
      <c r="F104" s="307">
        <v>-246659.44</v>
      </c>
      <c r="G104" s="307">
        <v>-183671.29000000004</v>
      </c>
      <c r="H104" s="308">
        <v>-215174.84</v>
      </c>
      <c r="I104" s="329">
        <f t="shared" si="33"/>
        <v>-722245.67</v>
      </c>
      <c r="J104" s="310">
        <f t="shared" si="34"/>
        <v>1.5548884176533908</v>
      </c>
      <c r="K104" s="271"/>
    </row>
    <row r="105" spans="1:11" s="199" customFormat="1" ht="12.95" customHeight="1">
      <c r="A105" s="285" t="s">
        <v>524</v>
      </c>
      <c r="B105" s="305"/>
      <c r="C105" s="213" t="s">
        <v>357</v>
      </c>
      <c r="D105" s="294">
        <v>-470346</v>
      </c>
      <c r="E105" s="317">
        <v>-71050</v>
      </c>
      <c r="F105" s="307">
        <v>-78400</v>
      </c>
      <c r="G105" s="307">
        <v>-70250</v>
      </c>
      <c r="H105" s="308">
        <v>-57875</v>
      </c>
      <c r="I105" s="329">
        <f t="shared" si="33"/>
        <v>-277575</v>
      </c>
      <c r="J105" s="310">
        <f t="shared" si="34"/>
        <v>0.59015065504968678</v>
      </c>
      <c r="K105" s="271"/>
    </row>
    <row r="106" spans="1:11" s="199" customFormat="1" ht="12.95" customHeight="1">
      <c r="A106" s="285" t="s">
        <v>525</v>
      </c>
      <c r="B106" s="305"/>
      <c r="C106" s="213" t="s">
        <v>396</v>
      </c>
      <c r="D106" s="294">
        <v>-251495</v>
      </c>
      <c r="E106" s="317">
        <v>-135084</v>
      </c>
      <c r="F106" s="307">
        <v>-140954</v>
      </c>
      <c r="G106" s="307">
        <v>-153020</v>
      </c>
      <c r="H106" s="308">
        <v>-65710</v>
      </c>
      <c r="I106" s="329">
        <f t="shared" si="33"/>
        <v>-494768</v>
      </c>
      <c r="J106" s="310">
        <f t="shared" si="34"/>
        <v>1.9673075011431638</v>
      </c>
      <c r="K106" s="271"/>
    </row>
    <row r="107" spans="1:11" s="199" customFormat="1" ht="12.95" customHeight="1">
      <c r="A107" s="285" t="s">
        <v>526</v>
      </c>
      <c r="B107" s="305"/>
      <c r="C107" s="213" t="s">
        <v>527</v>
      </c>
      <c r="D107" s="294">
        <v>-994469</v>
      </c>
      <c r="E107" s="317">
        <v>0</v>
      </c>
      <c r="F107" s="307">
        <v>0</v>
      </c>
      <c r="G107" s="307">
        <v>0</v>
      </c>
      <c r="H107" s="308">
        <v>0</v>
      </c>
      <c r="I107" s="329">
        <f t="shared" si="33"/>
        <v>0</v>
      </c>
      <c r="J107" s="310">
        <f t="shared" si="34"/>
        <v>0</v>
      </c>
      <c r="K107" s="271"/>
    </row>
    <row r="108" spans="1:11" s="199" customFormat="1" ht="12.95" customHeight="1">
      <c r="A108" s="285" t="s">
        <v>528</v>
      </c>
      <c r="B108" s="305"/>
      <c r="C108" s="213" t="s">
        <v>427</v>
      </c>
      <c r="D108" s="294"/>
      <c r="E108" s="317">
        <v>-29841</v>
      </c>
      <c r="F108" s="307">
        <v>-66755.28</v>
      </c>
      <c r="G108" s="307">
        <v>-267764.5</v>
      </c>
      <c r="H108" s="308">
        <v>-126966</v>
      </c>
      <c r="I108" s="329">
        <f t="shared" si="33"/>
        <v>-491326.78</v>
      </c>
      <c r="J108" s="310"/>
      <c r="K108" s="271"/>
    </row>
    <row r="109" spans="1:11" s="199" customFormat="1" ht="12.75" customHeight="1">
      <c r="A109" s="193" t="s">
        <v>529</v>
      </c>
      <c r="B109" s="426" t="s">
        <v>530</v>
      </c>
      <c r="C109" s="427"/>
      <c r="D109" s="286">
        <v>-117861</v>
      </c>
      <c r="E109" s="313">
        <f>SUM(E110:E110)</f>
        <v>-21395.78</v>
      </c>
      <c r="F109" s="314">
        <f>SUM(F110:F110)</f>
        <v>-26387.85</v>
      </c>
      <c r="G109" s="314">
        <f t="shared" ref="G109:H109" si="35">SUM(G110:G110)</f>
        <v>-11349.57</v>
      </c>
      <c r="H109" s="315">
        <f t="shared" si="35"/>
        <v>-16896.400000000001</v>
      </c>
      <c r="I109" s="332">
        <f>SUM(E109:H109)</f>
        <v>-76029.600000000006</v>
      </c>
      <c r="J109" s="258">
        <f>I109/D109</f>
        <v>0.645078524702828</v>
      </c>
      <c r="K109" s="271"/>
    </row>
    <row r="110" spans="1:11" s="199" customFormat="1" ht="12.95" customHeight="1">
      <c r="A110" s="285" t="s">
        <v>531</v>
      </c>
      <c r="B110" s="305"/>
      <c r="C110" s="306" t="s">
        <v>397</v>
      </c>
      <c r="D110" s="294">
        <v>-117861</v>
      </c>
      <c r="E110" s="317">
        <v>-21395.78</v>
      </c>
      <c r="F110" s="307">
        <v>-26387.85</v>
      </c>
      <c r="G110" s="307">
        <v>-11349.57</v>
      </c>
      <c r="H110" s="308">
        <v>-16896.400000000001</v>
      </c>
      <c r="I110" s="329">
        <f>SUM(E110:H110)</f>
        <v>-76029.600000000006</v>
      </c>
      <c r="J110" s="310">
        <f t="shared" ref="J110:J113" si="36">I110/D110</f>
        <v>0.645078524702828</v>
      </c>
      <c r="K110" s="271"/>
    </row>
    <row r="111" spans="1:11" s="199" customFormat="1" ht="12.95" hidden="1" customHeight="1">
      <c r="A111" s="193" t="s">
        <v>532</v>
      </c>
      <c r="B111" s="426" t="s">
        <v>530</v>
      </c>
      <c r="C111" s="427"/>
      <c r="D111" s="286">
        <v>-1229166</v>
      </c>
      <c r="E111" s="286">
        <f t="shared" ref="E111:I111" si="37">SUM(E112:E113)</f>
        <v>0</v>
      </c>
      <c r="F111" s="286">
        <f t="shared" si="37"/>
        <v>0</v>
      </c>
      <c r="G111" s="289">
        <f t="shared" si="37"/>
        <v>0</v>
      </c>
      <c r="H111" s="289">
        <f t="shared" si="37"/>
        <v>0</v>
      </c>
      <c r="I111" s="341">
        <f t="shared" si="37"/>
        <v>0</v>
      </c>
      <c r="J111" s="258">
        <f>I111/D111</f>
        <v>0</v>
      </c>
      <c r="K111" s="271"/>
    </row>
    <row r="112" spans="1:11" s="343" customFormat="1" ht="12.95" hidden="1" customHeight="1">
      <c r="A112" s="285" t="s">
        <v>533</v>
      </c>
      <c r="B112" s="306"/>
      <c r="C112" s="306" t="s">
        <v>377</v>
      </c>
      <c r="D112" s="294">
        <v>-559166</v>
      </c>
      <c r="E112" s="317"/>
      <c r="F112" s="307"/>
      <c r="G112" s="301"/>
      <c r="H112" s="302"/>
      <c r="I112" s="329"/>
      <c r="J112" s="310">
        <f t="shared" si="36"/>
        <v>0</v>
      </c>
      <c r="K112" s="342"/>
    </row>
    <row r="113" spans="1:11" s="343" customFormat="1" ht="12.95" hidden="1" customHeight="1">
      <c r="A113" s="285" t="s">
        <v>534</v>
      </c>
      <c r="B113" s="306"/>
      <c r="C113" s="306" t="s">
        <v>535</v>
      </c>
      <c r="D113" s="294">
        <v>-670000</v>
      </c>
      <c r="E113" s="317"/>
      <c r="F113" s="307"/>
      <c r="G113" s="301"/>
      <c r="H113" s="302"/>
      <c r="I113" s="329"/>
      <c r="J113" s="310">
        <f t="shared" si="36"/>
        <v>0</v>
      </c>
      <c r="K113" s="342"/>
    </row>
    <row r="114" spans="1:11" s="199" customFormat="1" ht="12.95" customHeight="1">
      <c r="A114" s="285"/>
      <c r="B114" s="305"/>
      <c r="C114" s="306"/>
      <c r="D114" s="294"/>
      <c r="E114" s="317"/>
      <c r="F114" s="301"/>
      <c r="G114" s="301"/>
      <c r="H114" s="302"/>
      <c r="I114" s="336"/>
      <c r="J114" s="337"/>
      <c r="K114" s="271"/>
    </row>
    <row r="115" spans="1:11" s="199" customFormat="1" ht="16.5" customHeight="1">
      <c r="A115" s="193">
        <v>12</v>
      </c>
      <c r="B115" s="428" t="s">
        <v>536</v>
      </c>
      <c r="C115" s="429"/>
      <c r="D115" s="286">
        <v>-34902237</v>
      </c>
      <c r="E115" s="313">
        <f>E52+E66+E76+E85+E93</f>
        <v>-7459232.3099999884</v>
      </c>
      <c r="F115" s="314">
        <f>F52+F66+F76+F85+F93</f>
        <v>-8066559.3399999905</v>
      </c>
      <c r="G115" s="314">
        <f>G52+G66+G76+G85+G93</f>
        <v>-7820770.2199999914</v>
      </c>
      <c r="H115" s="315">
        <f>H52+H66+H76+H85+H93</f>
        <v>-8705721.0699999891</v>
      </c>
      <c r="I115" s="332">
        <f>SUM(E115:H115)</f>
        <v>-32052282.93999996</v>
      </c>
      <c r="J115" s="258">
        <f>I115/D115</f>
        <v>0.91834465911167695</v>
      </c>
      <c r="K115" s="271"/>
    </row>
    <row r="116" spans="1:11" s="199" customFormat="1" ht="18" customHeight="1">
      <c r="A116" s="344"/>
      <c r="B116" s="165"/>
      <c r="C116" s="165"/>
      <c r="D116" s="344"/>
      <c r="E116" s="345"/>
      <c r="F116" s="345"/>
      <c r="G116" s="416"/>
      <c r="H116" s="416"/>
      <c r="I116" s="345"/>
      <c r="J116" s="346"/>
      <c r="K116" s="271"/>
    </row>
    <row r="117" spans="1:11" ht="25.5">
      <c r="A117" s="227">
        <v>13</v>
      </c>
      <c r="B117" s="347"/>
      <c r="C117" s="348" t="s">
        <v>537</v>
      </c>
      <c r="D117" s="294">
        <v>0</v>
      </c>
      <c r="E117" s="349">
        <f>SUM(E118:E119)</f>
        <v>-79817</v>
      </c>
      <c r="F117" s="301">
        <f>SUM(F118:F119)</f>
        <v>-71773</v>
      </c>
      <c r="G117" s="301">
        <f t="shared" ref="G117:H117" si="38">SUM(G118:G119)</f>
        <v>-62083</v>
      </c>
      <c r="H117" s="302">
        <f t="shared" si="38"/>
        <v>-61080.540000000008</v>
      </c>
      <c r="I117" s="312">
        <f>SUM(E117:H117)</f>
        <v>-274753.54000000004</v>
      </c>
      <c r="J117" s="207"/>
      <c r="K117" s="350"/>
    </row>
    <row r="118" spans="1:11" s="199" customFormat="1" ht="25.5">
      <c r="A118" s="351" t="s">
        <v>538</v>
      </c>
      <c r="B118" s="352"/>
      <c r="C118" s="213" t="s">
        <v>537</v>
      </c>
      <c r="D118" s="294">
        <v>0</v>
      </c>
      <c r="E118" s="317">
        <v>-79817</v>
      </c>
      <c r="F118" s="307">
        <v>-71773</v>
      </c>
      <c r="G118" s="307">
        <v>-62083</v>
      </c>
      <c r="H118" s="308">
        <v>-61080.540000000008</v>
      </c>
      <c r="I118" s="336">
        <f t="shared" ref="I118" si="39">SUM(E118:H118)</f>
        <v>-274753.54000000004</v>
      </c>
      <c r="J118" s="207"/>
      <c r="K118" s="271"/>
    </row>
    <row r="119" spans="1:11">
      <c r="A119" s="351" t="s">
        <v>539</v>
      </c>
      <c r="B119" s="352"/>
      <c r="C119" s="213"/>
      <c r="D119" s="294">
        <v>0</v>
      </c>
      <c r="E119" s="317"/>
      <c r="F119" s="301"/>
      <c r="G119" s="301"/>
      <c r="H119" s="302"/>
      <c r="I119" s="336"/>
      <c r="J119" s="337"/>
    </row>
    <row r="120" spans="1:11" ht="12.75" customHeight="1">
      <c r="A120" s="344"/>
      <c r="B120" s="165"/>
      <c r="C120" s="165"/>
      <c r="D120" s="294"/>
      <c r="E120" s="317"/>
      <c r="F120" s="301"/>
      <c r="G120" s="301"/>
      <c r="H120" s="302"/>
      <c r="I120" s="336"/>
      <c r="J120" s="353"/>
    </row>
    <row r="121" spans="1:11" ht="19.5" customHeight="1">
      <c r="A121" s="193">
        <v>14</v>
      </c>
      <c r="B121" s="428" t="s">
        <v>540</v>
      </c>
      <c r="C121" s="430" t="s">
        <v>541</v>
      </c>
      <c r="D121" s="286">
        <v>-34902237</v>
      </c>
      <c r="E121" s="313">
        <f>SUM(E115+E117)</f>
        <v>-7539049.3099999884</v>
      </c>
      <c r="F121" s="314">
        <f>SUM(F115+F117)</f>
        <v>-8138332.3399999905</v>
      </c>
      <c r="G121" s="314">
        <f>SUM(G115+G117)</f>
        <v>-7882853.2199999914</v>
      </c>
      <c r="H121" s="315">
        <f>SUM(H115+H117)</f>
        <v>-8766801.6099999882</v>
      </c>
      <c r="I121" s="332">
        <f>SUM(E121:H121)</f>
        <v>-32327036.479999959</v>
      </c>
      <c r="J121" s="291">
        <f>I121/D121</f>
        <v>0.92621674880036942</v>
      </c>
    </row>
    <row r="122" spans="1:11" s="199" customFormat="1" ht="18" customHeight="1">
      <c r="A122" s="354"/>
      <c r="B122" s="293"/>
      <c r="C122" s="293"/>
      <c r="D122" s="294"/>
      <c r="E122" s="317"/>
      <c r="F122" s="301"/>
      <c r="G122" s="301"/>
      <c r="H122" s="302"/>
      <c r="I122" s="336"/>
      <c r="J122" s="346"/>
      <c r="K122" s="271"/>
    </row>
    <row r="123" spans="1:11" s="356" customFormat="1">
      <c r="A123" s="355">
        <v>15</v>
      </c>
      <c r="B123" s="426" t="s">
        <v>542</v>
      </c>
      <c r="C123" s="431"/>
      <c r="D123" s="286">
        <v>0</v>
      </c>
      <c r="E123" s="313">
        <f>E121+E47</f>
        <v>0</v>
      </c>
      <c r="F123" s="314">
        <f>F121+F47</f>
        <v>0</v>
      </c>
      <c r="G123" s="314">
        <f>G121+G47</f>
        <v>0</v>
      </c>
      <c r="H123" s="315">
        <f>H121+H47</f>
        <v>0</v>
      </c>
      <c r="I123" s="332">
        <v>0</v>
      </c>
      <c r="J123" s="291">
        <v>0</v>
      </c>
      <c r="K123" s="350"/>
    </row>
    <row r="124" spans="1:11" s="199" customFormat="1" ht="11.25" customHeight="1">
      <c r="A124" s="344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</row>
    <row r="125" spans="1:11" s="199" customFormat="1" ht="11.25" customHeight="1">
      <c r="A125" s="344"/>
      <c r="B125" s="165"/>
      <c r="C125" s="165"/>
      <c r="D125" s="357"/>
      <c r="E125" s="165"/>
      <c r="F125" s="165"/>
      <c r="G125" s="165"/>
      <c r="H125" s="165"/>
      <c r="I125" s="357"/>
      <c r="J125" s="165"/>
      <c r="K125" s="165"/>
    </row>
    <row r="126" spans="1:11" s="199" customFormat="1" ht="16.5" customHeight="1">
      <c r="A126" s="358" t="s">
        <v>543</v>
      </c>
      <c r="B126" s="247"/>
      <c r="C126" s="247"/>
      <c r="D126" s="359"/>
      <c r="H126" s="359"/>
      <c r="I126" s="359"/>
    </row>
    <row r="127" spans="1:11" s="199" customFormat="1" ht="16.5" customHeight="1">
      <c r="A127" s="358"/>
      <c r="B127" s="247"/>
      <c r="C127" s="247"/>
    </row>
    <row r="128" spans="1:11" ht="25.5">
      <c r="A128" s="360"/>
      <c r="B128" s="361"/>
      <c r="C128" s="361"/>
      <c r="D128" s="362" t="s">
        <v>496</v>
      </c>
      <c r="E128" s="317" t="s">
        <v>441</v>
      </c>
      <c r="F128" s="301" t="s">
        <v>442</v>
      </c>
      <c r="G128" s="301" t="s">
        <v>443</v>
      </c>
      <c r="H128" s="302" t="s">
        <v>444</v>
      </c>
      <c r="I128" s="312" t="s">
        <v>365</v>
      </c>
      <c r="J128" s="363" t="s">
        <v>345</v>
      </c>
    </row>
    <row r="129" spans="1:11" ht="27" customHeight="1">
      <c r="A129" s="193">
        <v>16</v>
      </c>
      <c r="B129" s="432" t="s">
        <v>544</v>
      </c>
      <c r="C129" s="428"/>
      <c r="D129" s="286">
        <v>-232061</v>
      </c>
      <c r="E129" s="313">
        <f>SUM(E130:E135)</f>
        <v>-4850</v>
      </c>
      <c r="F129" s="314">
        <f>SUM(F130:F135)</f>
        <v>-7489.05</v>
      </c>
      <c r="G129" s="314">
        <f>SUM(G130:G135)</f>
        <v>-16113.56</v>
      </c>
      <c r="H129" s="314">
        <f>SUM(H130:H135)</f>
        <v>-3411.31</v>
      </c>
      <c r="I129" s="316">
        <f>SUM(E129:H129)</f>
        <v>-31863.920000000002</v>
      </c>
      <c r="J129" s="258">
        <f>I129/D129</f>
        <v>0.1373083801241915</v>
      </c>
    </row>
    <row r="130" spans="1:11" ht="12.95" customHeight="1">
      <c r="A130" s="360" t="s">
        <v>545</v>
      </c>
      <c r="B130" s="170"/>
      <c r="C130" s="364" t="s">
        <v>546</v>
      </c>
      <c r="D130" s="294">
        <v>0</v>
      </c>
      <c r="E130" s="317">
        <v>-1289</v>
      </c>
      <c r="F130" s="308">
        <v>-625.38</v>
      </c>
      <c r="G130" s="308"/>
      <c r="H130" s="308">
        <v>-1365</v>
      </c>
      <c r="I130" s="303">
        <f t="shared" ref="I130:I151" si="40">SUM(E130:H130)</f>
        <v>-3279.38</v>
      </c>
      <c r="J130" s="207">
        <v>0</v>
      </c>
    </row>
    <row r="131" spans="1:11" ht="12.95" customHeight="1">
      <c r="A131" s="360" t="s">
        <v>547</v>
      </c>
      <c r="B131" s="170"/>
      <c r="C131" s="364" t="s">
        <v>309</v>
      </c>
      <c r="D131" s="294">
        <v>0</v>
      </c>
      <c r="E131" s="317">
        <v>-3561</v>
      </c>
      <c r="F131" s="308">
        <v>-865.67</v>
      </c>
      <c r="G131" s="296">
        <v>-2210.9</v>
      </c>
      <c r="H131" s="308"/>
      <c r="I131" s="303">
        <f t="shared" si="40"/>
        <v>-6637.57</v>
      </c>
      <c r="J131" s="207">
        <v>0</v>
      </c>
    </row>
    <row r="132" spans="1:11" ht="12.95" customHeight="1">
      <c r="A132" s="360" t="s">
        <v>548</v>
      </c>
      <c r="B132" s="365"/>
      <c r="C132" s="366" t="s">
        <v>549</v>
      </c>
      <c r="D132" s="294">
        <v>0</v>
      </c>
      <c r="E132" s="317">
        <v>0</v>
      </c>
      <c r="F132" s="308">
        <v>-5998</v>
      </c>
      <c r="G132" s="296">
        <v>-13311.76</v>
      </c>
      <c r="H132" s="308"/>
      <c r="I132" s="303">
        <f t="shared" si="40"/>
        <v>-19309.760000000002</v>
      </c>
      <c r="J132" s="207">
        <v>0</v>
      </c>
    </row>
    <row r="133" spans="1:11" ht="12.95" customHeight="1">
      <c r="A133" s="360" t="s">
        <v>550</v>
      </c>
      <c r="B133" s="170"/>
      <c r="C133" s="364" t="s">
        <v>551</v>
      </c>
      <c r="D133" s="294">
        <v>0</v>
      </c>
      <c r="E133" s="295">
        <v>0</v>
      </c>
      <c r="F133" s="297">
        <v>0</v>
      </c>
      <c r="G133" s="296"/>
      <c r="H133" s="302"/>
      <c r="I133" s="303">
        <f t="shared" si="40"/>
        <v>0</v>
      </c>
      <c r="J133" s="207">
        <v>0</v>
      </c>
    </row>
    <row r="134" spans="1:11" ht="12.95" customHeight="1">
      <c r="A134" s="360" t="s">
        <v>552</v>
      </c>
      <c r="B134" s="170"/>
      <c r="C134" s="364" t="s">
        <v>553</v>
      </c>
      <c r="D134" s="294">
        <v>0</v>
      </c>
      <c r="E134" s="295">
        <v>0</v>
      </c>
      <c r="F134" s="297">
        <v>0</v>
      </c>
      <c r="G134" s="296">
        <v>-590.9</v>
      </c>
      <c r="H134" s="308">
        <v>-2046.31</v>
      </c>
      <c r="I134" s="303">
        <f t="shared" si="40"/>
        <v>-2637.21</v>
      </c>
      <c r="J134" s="207">
        <v>0</v>
      </c>
    </row>
    <row r="135" spans="1:11" ht="12.95" customHeight="1">
      <c r="A135" s="367" t="s">
        <v>554</v>
      </c>
      <c r="B135" s="170"/>
      <c r="C135" s="364" t="s">
        <v>555</v>
      </c>
      <c r="D135" s="294">
        <v>0</v>
      </c>
      <c r="E135" s="295">
        <v>0</v>
      </c>
      <c r="F135" s="297">
        <v>0</v>
      </c>
      <c r="G135" s="296"/>
      <c r="H135" s="302"/>
      <c r="I135" s="303">
        <f t="shared" si="40"/>
        <v>0</v>
      </c>
      <c r="J135" s="207">
        <v>0</v>
      </c>
    </row>
    <row r="136" spans="1:11" ht="12.75" customHeight="1">
      <c r="A136" s="368"/>
      <c r="B136" s="247"/>
      <c r="C136" s="247"/>
      <c r="D136" s="294"/>
      <c r="E136" s="295"/>
      <c r="F136" s="296"/>
      <c r="G136" s="301"/>
      <c r="H136" s="302"/>
      <c r="I136" s="312">
        <f t="shared" si="40"/>
        <v>0</v>
      </c>
      <c r="J136" s="207"/>
    </row>
    <row r="137" spans="1:11" ht="27" customHeight="1">
      <c r="A137" s="193">
        <v>17</v>
      </c>
      <c r="B137" s="432" t="s">
        <v>556</v>
      </c>
      <c r="C137" s="428"/>
      <c r="D137" s="340">
        <v>0</v>
      </c>
      <c r="E137" s="369">
        <f>SUM(E138:E143)</f>
        <v>0</v>
      </c>
      <c r="F137" s="370">
        <f>SUM(F138:F143)</f>
        <v>0</v>
      </c>
      <c r="G137" s="370">
        <f>SUM(G138:G143)</f>
        <v>0</v>
      </c>
      <c r="H137" s="315"/>
      <c r="I137" s="316">
        <f t="shared" si="40"/>
        <v>0</v>
      </c>
      <c r="J137" s="291">
        <v>0</v>
      </c>
    </row>
    <row r="138" spans="1:11" ht="12.95" customHeight="1">
      <c r="A138" s="360" t="s">
        <v>557</v>
      </c>
      <c r="B138" s="170"/>
      <c r="C138" s="364" t="s">
        <v>546</v>
      </c>
      <c r="D138" s="294">
        <v>0</v>
      </c>
      <c r="E138" s="295"/>
      <c r="F138" s="296"/>
      <c r="G138" s="296"/>
      <c r="H138" s="302"/>
      <c r="I138" s="303">
        <f t="shared" si="40"/>
        <v>0</v>
      </c>
      <c r="J138" s="207">
        <v>0</v>
      </c>
    </row>
    <row r="139" spans="1:11" s="371" customFormat="1" ht="12.95" customHeight="1">
      <c r="A139" s="360" t="s">
        <v>558</v>
      </c>
      <c r="B139" s="170"/>
      <c r="C139" s="364" t="s">
        <v>309</v>
      </c>
      <c r="D139" s="294">
        <v>0</v>
      </c>
      <c r="E139" s="295"/>
      <c r="F139" s="296"/>
      <c r="G139" s="296"/>
      <c r="H139" s="302"/>
      <c r="I139" s="303">
        <f t="shared" si="40"/>
        <v>0</v>
      </c>
      <c r="J139" s="207">
        <v>0</v>
      </c>
      <c r="K139" s="161"/>
    </row>
    <row r="140" spans="1:11" s="371" customFormat="1" ht="12.95" customHeight="1">
      <c r="A140" s="360" t="s">
        <v>559</v>
      </c>
      <c r="B140" s="365"/>
      <c r="C140" s="366" t="s">
        <v>549</v>
      </c>
      <c r="D140" s="294">
        <v>0</v>
      </c>
      <c r="E140" s="295"/>
      <c r="F140" s="296"/>
      <c r="G140" s="296"/>
      <c r="H140" s="302"/>
      <c r="I140" s="303">
        <f t="shared" si="40"/>
        <v>0</v>
      </c>
      <c r="J140" s="207">
        <v>0</v>
      </c>
      <c r="K140" s="161"/>
    </row>
    <row r="141" spans="1:11" s="371" customFormat="1" ht="12.95" customHeight="1">
      <c r="A141" s="360" t="s">
        <v>560</v>
      </c>
      <c r="B141" s="170"/>
      <c r="C141" s="364" t="s">
        <v>551</v>
      </c>
      <c r="D141" s="294">
        <v>0</v>
      </c>
      <c r="E141" s="295"/>
      <c r="F141" s="296"/>
      <c r="G141" s="296"/>
      <c r="H141" s="302"/>
      <c r="I141" s="303">
        <f t="shared" si="40"/>
        <v>0</v>
      </c>
      <c r="J141" s="207">
        <v>0</v>
      </c>
      <c r="K141" s="161"/>
    </row>
    <row r="142" spans="1:11" s="371" customFormat="1" ht="12.95" customHeight="1">
      <c r="A142" s="360" t="s">
        <v>561</v>
      </c>
      <c r="B142" s="170"/>
      <c r="C142" s="364" t="s">
        <v>553</v>
      </c>
      <c r="D142" s="294">
        <v>0</v>
      </c>
      <c r="E142" s="295"/>
      <c r="F142" s="296"/>
      <c r="G142" s="296"/>
      <c r="H142" s="302"/>
      <c r="I142" s="303">
        <f t="shared" si="40"/>
        <v>0</v>
      </c>
      <c r="J142" s="207">
        <v>0</v>
      </c>
      <c r="K142" s="161"/>
    </row>
    <row r="143" spans="1:11" s="371" customFormat="1" ht="12.95" customHeight="1">
      <c r="A143" s="367" t="s">
        <v>562</v>
      </c>
      <c r="B143" s="170"/>
      <c r="C143" s="364" t="s">
        <v>555</v>
      </c>
      <c r="D143" s="294">
        <v>0</v>
      </c>
      <c r="E143" s="295"/>
      <c r="F143" s="296"/>
      <c r="G143" s="296"/>
      <c r="H143" s="302"/>
      <c r="I143" s="303">
        <f t="shared" si="40"/>
        <v>0</v>
      </c>
      <c r="J143" s="207">
        <v>0</v>
      </c>
      <c r="K143" s="161"/>
    </row>
    <row r="144" spans="1:11" s="371" customFormat="1" ht="12.95" customHeight="1">
      <c r="A144" s="368"/>
      <c r="B144" s="283"/>
      <c r="C144" s="283"/>
      <c r="D144" s="294"/>
      <c r="E144" s="295"/>
      <c r="F144" s="296"/>
      <c r="G144" s="301"/>
      <c r="H144" s="302"/>
      <c r="I144" s="303"/>
      <c r="J144" s="207"/>
      <c r="K144" s="161"/>
    </row>
    <row r="145" spans="1:11" s="199" customFormat="1" ht="27" customHeight="1">
      <c r="A145" s="193">
        <v>18</v>
      </c>
      <c r="B145" s="432" t="s">
        <v>563</v>
      </c>
      <c r="C145" s="428" t="s">
        <v>564</v>
      </c>
      <c r="D145" s="340">
        <v>0</v>
      </c>
      <c r="E145" s="369">
        <f>SUM(E146:E151)</f>
        <v>0</v>
      </c>
      <c r="F145" s="370">
        <f>SUM(F146:F151)</f>
        <v>0</v>
      </c>
      <c r="G145" s="370">
        <f>SUM(G146:G151)</f>
        <v>0</v>
      </c>
      <c r="H145" s="315"/>
      <c r="I145" s="316">
        <f t="shared" si="40"/>
        <v>0</v>
      </c>
      <c r="J145" s="291">
        <v>0</v>
      </c>
      <c r="K145" s="271"/>
    </row>
    <row r="146" spans="1:11" ht="12.95" customHeight="1">
      <c r="A146" s="367" t="s">
        <v>565</v>
      </c>
      <c r="B146" s="170"/>
      <c r="C146" s="364" t="s">
        <v>546</v>
      </c>
      <c r="D146" s="294">
        <v>0</v>
      </c>
      <c r="E146" s="295"/>
      <c r="F146" s="296"/>
      <c r="G146" s="296"/>
      <c r="H146" s="302"/>
      <c r="I146" s="303">
        <f t="shared" si="40"/>
        <v>0</v>
      </c>
      <c r="J146" s="207">
        <v>0</v>
      </c>
    </row>
    <row r="147" spans="1:11" s="371" customFormat="1" ht="12.95" customHeight="1">
      <c r="A147" s="367" t="s">
        <v>566</v>
      </c>
      <c r="B147" s="170"/>
      <c r="C147" s="364" t="s">
        <v>309</v>
      </c>
      <c r="D147" s="294">
        <v>0</v>
      </c>
      <c r="E147" s="295"/>
      <c r="F147" s="296"/>
      <c r="G147" s="296"/>
      <c r="H147" s="302"/>
      <c r="I147" s="303">
        <f t="shared" si="40"/>
        <v>0</v>
      </c>
      <c r="J147" s="207">
        <v>0</v>
      </c>
      <c r="K147" s="161"/>
    </row>
    <row r="148" spans="1:11" s="371" customFormat="1" ht="12.95" customHeight="1">
      <c r="A148" s="367" t="s">
        <v>567</v>
      </c>
      <c r="B148" s="365"/>
      <c r="C148" s="366" t="s">
        <v>549</v>
      </c>
      <c r="D148" s="294">
        <v>0</v>
      </c>
      <c r="E148" s="295"/>
      <c r="F148" s="296"/>
      <c r="G148" s="296"/>
      <c r="H148" s="302"/>
      <c r="I148" s="303">
        <f t="shared" si="40"/>
        <v>0</v>
      </c>
      <c r="J148" s="207">
        <v>0</v>
      </c>
      <c r="K148" s="161"/>
    </row>
    <row r="149" spans="1:11" s="371" customFormat="1" ht="12.95" customHeight="1">
      <c r="A149" s="367" t="s">
        <v>568</v>
      </c>
      <c r="B149" s="170"/>
      <c r="C149" s="364" t="s">
        <v>551</v>
      </c>
      <c r="D149" s="294">
        <v>0</v>
      </c>
      <c r="E149" s="295"/>
      <c r="F149" s="296"/>
      <c r="G149" s="296"/>
      <c r="H149" s="302"/>
      <c r="I149" s="303">
        <f t="shared" si="40"/>
        <v>0</v>
      </c>
      <c r="J149" s="207">
        <v>0</v>
      </c>
      <c r="K149" s="161"/>
    </row>
    <row r="150" spans="1:11" s="371" customFormat="1" ht="12.95" customHeight="1">
      <c r="A150" s="360" t="s">
        <v>569</v>
      </c>
      <c r="B150" s="170"/>
      <c r="C150" s="364" t="s">
        <v>553</v>
      </c>
      <c r="D150" s="294">
        <v>0</v>
      </c>
      <c r="E150" s="295"/>
      <c r="F150" s="296"/>
      <c r="G150" s="296"/>
      <c r="H150" s="302"/>
      <c r="I150" s="303">
        <f t="shared" si="40"/>
        <v>0</v>
      </c>
      <c r="J150" s="207">
        <v>0</v>
      </c>
      <c r="K150" s="161"/>
    </row>
    <row r="151" spans="1:11" s="371" customFormat="1" ht="12.95" customHeight="1">
      <c r="A151" s="367" t="s">
        <v>570</v>
      </c>
      <c r="B151" s="170"/>
      <c r="C151" s="364" t="s">
        <v>555</v>
      </c>
      <c r="D151" s="294">
        <v>0</v>
      </c>
      <c r="E151" s="295"/>
      <c r="F151" s="296"/>
      <c r="G151" s="296"/>
      <c r="H151" s="302"/>
      <c r="I151" s="303">
        <f t="shared" si="40"/>
        <v>0</v>
      </c>
      <c r="J151" s="207">
        <v>0</v>
      </c>
      <c r="K151" s="161"/>
    </row>
    <row r="152" spans="1:11" s="371" customFormat="1" ht="12.95" customHeight="1">
      <c r="A152" s="372"/>
      <c r="B152" s="165"/>
      <c r="C152" s="165"/>
      <c r="D152" s="373"/>
      <c r="E152" s="373"/>
      <c r="F152" s="374"/>
      <c r="G152" s="374"/>
      <c r="H152" s="374"/>
      <c r="I152" s="375"/>
      <c r="J152" s="376"/>
      <c r="K152" s="161"/>
    </row>
    <row r="153" spans="1:11" ht="24" customHeight="1">
      <c r="A153" s="358" t="s">
        <v>571</v>
      </c>
      <c r="B153" s="236"/>
      <c r="C153" s="236"/>
      <c r="D153" s="373"/>
      <c r="E153" s="377"/>
      <c r="F153" s="246"/>
      <c r="G153" s="246"/>
      <c r="H153" s="246"/>
      <c r="I153" s="246"/>
      <c r="J153" s="246"/>
    </row>
    <row r="154" spans="1:11" s="199" customFormat="1" ht="10.5" customHeight="1">
      <c r="A154" s="368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</row>
    <row r="155" spans="1:11" ht="25.5" customHeight="1">
      <c r="A155" s="368"/>
      <c r="B155" s="378" t="s">
        <v>572</v>
      </c>
      <c r="C155" s="379"/>
      <c r="D155" s="322" t="s">
        <v>496</v>
      </c>
      <c r="E155" s="380" t="s">
        <v>441</v>
      </c>
      <c r="F155" s="323" t="s">
        <v>442</v>
      </c>
      <c r="G155" s="323" t="s">
        <v>443</v>
      </c>
      <c r="H155" s="324" t="s">
        <v>444</v>
      </c>
      <c r="I155" s="380" t="s">
        <v>365</v>
      </c>
      <c r="J155" s="190" t="s">
        <v>345</v>
      </c>
    </row>
    <row r="156" spans="1:11" s="192" customFormat="1" ht="12.75" customHeight="1">
      <c r="A156" s="367" t="s">
        <v>573</v>
      </c>
      <c r="B156" s="381" t="s">
        <v>574</v>
      </c>
      <c r="C156" s="382"/>
      <c r="D156" s="294">
        <v>-2223343.14</v>
      </c>
      <c r="E156" s="298">
        <f>D165</f>
        <v>-2223343.14</v>
      </c>
      <c r="F156" s="307">
        <f>E165</f>
        <v>-2205780.8999999883</v>
      </c>
      <c r="G156" s="307">
        <f>F165</f>
        <v>-2204821.8999999785</v>
      </c>
      <c r="H156" s="307">
        <f>G165</f>
        <v>-2250253.4399999701</v>
      </c>
      <c r="I156" s="309">
        <f>D156</f>
        <v>-2223343.14</v>
      </c>
      <c r="J156" s="304"/>
      <c r="K156" s="191"/>
    </row>
    <row r="157" spans="1:11" s="192" customFormat="1" ht="5.25" customHeight="1">
      <c r="A157" s="367"/>
      <c r="B157" s="381"/>
      <c r="C157" s="382"/>
      <c r="D157" s="294"/>
      <c r="E157" s="298"/>
      <c r="F157" s="301"/>
      <c r="G157" s="301"/>
      <c r="H157" s="302"/>
      <c r="I157" s="303"/>
      <c r="J157" s="304"/>
      <c r="K157" s="191"/>
    </row>
    <row r="158" spans="1:11" s="371" customFormat="1" ht="14.1" customHeight="1">
      <c r="A158" s="367" t="s">
        <v>575</v>
      </c>
      <c r="B158" s="170" t="s">
        <v>576</v>
      </c>
      <c r="C158" s="364"/>
      <c r="D158" s="294">
        <v>34075544</v>
      </c>
      <c r="E158" s="298">
        <f t="shared" ref="E158:I158" si="41">E18</f>
        <v>7425367.0499999998</v>
      </c>
      <c r="F158" s="307">
        <f t="shared" si="41"/>
        <v>7952941</v>
      </c>
      <c r="G158" s="307">
        <f t="shared" si="41"/>
        <v>7451847.4100000001</v>
      </c>
      <c r="H158" s="308">
        <f t="shared" si="41"/>
        <v>11484767.34</v>
      </c>
      <c r="I158" s="309">
        <f t="shared" si="41"/>
        <v>34314922.799999997</v>
      </c>
      <c r="J158" s="304"/>
      <c r="K158" s="161"/>
    </row>
    <row r="159" spans="1:11" s="371" customFormat="1" ht="14.1" customHeight="1">
      <c r="A159" s="367" t="s">
        <v>577</v>
      </c>
      <c r="B159" s="365" t="s">
        <v>578</v>
      </c>
      <c r="C159" s="366"/>
      <c r="D159" s="294">
        <v>-33843481</v>
      </c>
      <c r="E159" s="298">
        <f>-E41-E117</f>
        <v>-7370370.4499999881</v>
      </c>
      <c r="F159" s="307">
        <f>-F41-F117</f>
        <v>-7913865.8099999903</v>
      </c>
      <c r="G159" s="307">
        <f>-G41-G117</f>
        <v>-7449390.0399999917</v>
      </c>
      <c r="H159" s="308">
        <f>-H41-H117</f>
        <v>-8469985.2999999896</v>
      </c>
      <c r="I159" s="309">
        <f>SUM(E159:H159)</f>
        <v>-31203611.599999961</v>
      </c>
      <c r="J159" s="304"/>
      <c r="K159" s="161"/>
    </row>
    <row r="160" spans="1:11" s="371" customFormat="1">
      <c r="A160" s="367" t="s">
        <v>579</v>
      </c>
      <c r="B160" s="170" t="s">
        <v>580</v>
      </c>
      <c r="C160" s="364"/>
      <c r="D160" s="294">
        <v>0</v>
      </c>
      <c r="E160" s="298">
        <v>-32584.360000000004</v>
      </c>
      <c r="F160" s="307">
        <v>-30627.14</v>
      </c>
      <c r="G160" s="307">
        <v>-31775.35</v>
      </c>
      <c r="H160" s="308">
        <v>-33991.300000000003</v>
      </c>
      <c r="I160" s="309">
        <f>SUM(E160:H160)</f>
        <v>-128978.15000000001</v>
      </c>
      <c r="J160" s="207"/>
      <c r="K160" s="161"/>
    </row>
    <row r="161" spans="1:11" s="371" customFormat="1" ht="14.1" customHeight="1">
      <c r="A161" s="360" t="s">
        <v>581</v>
      </c>
      <c r="B161" s="170" t="s">
        <v>582</v>
      </c>
      <c r="C161" s="364"/>
      <c r="D161" s="294">
        <v>-232062</v>
      </c>
      <c r="E161" s="298">
        <f>E129</f>
        <v>-4850</v>
      </c>
      <c r="F161" s="307">
        <f t="shared" ref="F161:H161" si="42">F129</f>
        <v>-7489.05</v>
      </c>
      <c r="G161" s="307">
        <f t="shared" si="42"/>
        <v>-16113.56</v>
      </c>
      <c r="H161" s="308">
        <f t="shared" si="42"/>
        <v>-3411.31</v>
      </c>
      <c r="I161" s="309">
        <f>SUM(E161:H161)</f>
        <v>-31863.920000000002</v>
      </c>
      <c r="J161" s="304"/>
      <c r="K161" s="161"/>
    </row>
    <row r="162" spans="1:11" s="371" customFormat="1" ht="14.1" customHeight="1">
      <c r="A162" s="383" t="s">
        <v>583</v>
      </c>
      <c r="B162" s="384" t="s">
        <v>584</v>
      </c>
      <c r="C162" s="385"/>
      <c r="D162" s="294"/>
      <c r="E162" s="298"/>
      <c r="F162" s="301"/>
      <c r="G162" s="301"/>
      <c r="H162" s="308"/>
      <c r="I162" s="303">
        <f>SUM(E162:H162)</f>
        <v>0</v>
      </c>
      <c r="J162" s="207"/>
      <c r="K162" s="161"/>
    </row>
    <row r="163" spans="1:11" s="371" customFormat="1" ht="14.1" customHeight="1">
      <c r="A163" s="367" t="s">
        <v>585</v>
      </c>
      <c r="B163" s="170" t="s">
        <v>586</v>
      </c>
      <c r="C163" s="364"/>
      <c r="D163" s="294">
        <v>0</v>
      </c>
      <c r="E163" s="298">
        <f>SUM(E158:E162)</f>
        <v>17562.24000001173</v>
      </c>
      <c r="F163" s="307">
        <f>SUM(F158:F162)</f>
        <v>959.00000000972341</v>
      </c>
      <c r="G163" s="307">
        <f>SUM(G158:G162)</f>
        <v>-45431.539999991503</v>
      </c>
      <c r="H163" s="308">
        <f>SUM(H158:H162)</f>
        <v>2977379.4300000104</v>
      </c>
      <c r="I163" s="309">
        <f>SUM(I158:I162)</f>
        <v>2950469.1300000367</v>
      </c>
      <c r="J163" s="207"/>
      <c r="K163" s="161"/>
    </row>
    <row r="164" spans="1:11" s="371" customFormat="1" ht="14.1" customHeight="1">
      <c r="A164" s="386"/>
      <c r="B164" s="387"/>
      <c r="C164" s="165"/>
      <c r="D164" s="294"/>
      <c r="E164" s="298"/>
      <c r="F164" s="301"/>
      <c r="G164" s="301"/>
      <c r="H164" s="302"/>
      <c r="I164" s="303"/>
      <c r="J164" s="207"/>
      <c r="K164" s="161"/>
    </row>
    <row r="165" spans="1:11" s="371" customFormat="1">
      <c r="A165" s="388" t="s">
        <v>587</v>
      </c>
      <c r="B165" s="273" t="s">
        <v>588</v>
      </c>
      <c r="C165" s="274"/>
      <c r="D165" s="389">
        <v>-2223343.14</v>
      </c>
      <c r="E165" s="316">
        <f>E156+E163</f>
        <v>-2205780.8999999883</v>
      </c>
      <c r="F165" s="390">
        <f>F156+F163</f>
        <v>-2204821.8999999785</v>
      </c>
      <c r="G165" s="409">
        <f>G156+G163</f>
        <v>-2250253.4399999701</v>
      </c>
      <c r="H165" s="410">
        <f t="shared" ref="H165" si="43">H156+H163</f>
        <v>727125.99000004027</v>
      </c>
      <c r="I165" s="316">
        <f>I156+I163</f>
        <v>727125.99000003655</v>
      </c>
      <c r="J165" s="291"/>
      <c r="K165" s="161"/>
    </row>
    <row r="166" spans="1:11" s="280" customFormat="1" ht="17.25" customHeight="1">
      <c r="A166" s="368"/>
      <c r="B166" s="155"/>
      <c r="C166" s="155"/>
      <c r="D166" s="248"/>
      <c r="E166" s="391"/>
      <c r="F166" s="391"/>
      <c r="G166" s="392"/>
      <c r="H166" s="393"/>
      <c r="I166" s="159"/>
      <c r="J166" s="249"/>
      <c r="K166" s="271"/>
    </row>
    <row r="167" spans="1:11" ht="25.5">
      <c r="A167" s="193">
        <v>20</v>
      </c>
      <c r="B167" s="394" t="s">
        <v>589</v>
      </c>
      <c r="C167" s="395"/>
      <c r="D167" s="250" t="s">
        <v>440</v>
      </c>
      <c r="E167" s="185" t="s">
        <v>441</v>
      </c>
      <c r="F167" s="186" t="s">
        <v>442</v>
      </c>
      <c r="G167" s="187" t="s">
        <v>443</v>
      </c>
      <c r="H167" s="188" t="s">
        <v>444</v>
      </c>
      <c r="I167" s="189" t="s">
        <v>590</v>
      </c>
      <c r="J167" s="190" t="s">
        <v>345</v>
      </c>
    </row>
    <row r="168" spans="1:11" s="192" customFormat="1" ht="27" customHeight="1">
      <c r="A168" s="396" t="s">
        <v>591</v>
      </c>
      <c r="B168" s="382" t="s">
        <v>592</v>
      </c>
      <c r="C168" s="382"/>
      <c r="D168" s="397">
        <v>0</v>
      </c>
      <c r="E168" s="398">
        <f>702244</f>
        <v>702244</v>
      </c>
      <c r="F168" s="399">
        <f>894526</f>
        <v>894526</v>
      </c>
      <c r="G168" s="399">
        <f>1119201.18</f>
        <v>1119201.18</v>
      </c>
      <c r="H168" s="400">
        <v>1145530.28</v>
      </c>
      <c r="I168" s="401">
        <f>H168</f>
        <v>1145530.28</v>
      </c>
      <c r="J168" s="207"/>
      <c r="K168" s="191"/>
    </row>
    <row r="169" spans="1:11" s="371" customFormat="1" ht="15" customHeight="1">
      <c r="A169" s="367" t="s">
        <v>593</v>
      </c>
      <c r="B169" s="364" t="s">
        <v>594</v>
      </c>
      <c r="C169" s="364"/>
      <c r="D169" s="402">
        <v>0</v>
      </c>
      <c r="E169" s="401">
        <f>505847</f>
        <v>505847</v>
      </c>
      <c r="F169" s="403">
        <f>518087</f>
        <v>518087</v>
      </c>
      <c r="G169" s="403">
        <f>529109.59</f>
        <v>529109.59</v>
      </c>
      <c r="H169" s="404">
        <v>537971.29</v>
      </c>
      <c r="I169" s="398">
        <f>H169</f>
        <v>537971.29</v>
      </c>
      <c r="J169" s="207"/>
      <c r="K169" s="161"/>
    </row>
    <row r="170" spans="1:11" s="371" customFormat="1" ht="15" customHeight="1">
      <c r="A170" s="367" t="s">
        <v>595</v>
      </c>
      <c r="B170" s="364" t="s">
        <v>596</v>
      </c>
      <c r="C170" s="366"/>
      <c r="D170" s="402">
        <v>0</v>
      </c>
      <c r="E170" s="401"/>
      <c r="F170" s="403"/>
      <c r="G170" s="403"/>
      <c r="H170" s="404"/>
      <c r="I170" s="398">
        <f t="shared" ref="I170:I171" si="44">SUM(E170:H170)</f>
        <v>0</v>
      </c>
      <c r="J170" s="207"/>
      <c r="K170" s="161"/>
    </row>
    <row r="171" spans="1:11" s="371" customFormat="1" ht="15" customHeight="1">
      <c r="A171" s="367" t="s">
        <v>597</v>
      </c>
      <c r="B171" s="364" t="s">
        <v>598</v>
      </c>
      <c r="C171" s="364"/>
      <c r="D171" s="402">
        <v>0</v>
      </c>
      <c r="E171" s="401"/>
      <c r="F171" s="403"/>
      <c r="G171" s="403"/>
      <c r="H171" s="404"/>
      <c r="I171" s="398">
        <f t="shared" si="44"/>
        <v>0</v>
      </c>
      <c r="J171" s="207"/>
      <c r="K171" s="161"/>
    </row>
    <row r="172" spans="1:11" s="371" customFormat="1" ht="15" customHeight="1">
      <c r="A172" s="368"/>
      <c r="B172" s="155"/>
      <c r="C172" s="155"/>
      <c r="D172" s="156"/>
      <c r="E172" s="157"/>
      <c r="F172" s="158"/>
      <c r="G172" s="392"/>
      <c r="H172" s="156"/>
      <c r="I172" s="159"/>
      <c r="J172" s="249"/>
      <c r="K172" s="161"/>
    </row>
    <row r="173" spans="1:11">
      <c r="A173" s="433"/>
      <c r="B173" s="434"/>
      <c r="C173" s="434"/>
      <c r="D173" s="434"/>
      <c r="E173" s="434"/>
      <c r="F173" s="434"/>
      <c r="G173" s="434"/>
      <c r="H173" s="434"/>
      <c r="I173" s="434"/>
      <c r="J173" s="434"/>
    </row>
    <row r="174" spans="1:11">
      <c r="A174" s="435" t="s">
        <v>622</v>
      </c>
      <c r="B174" s="435"/>
      <c r="C174" s="435"/>
      <c r="D174" s="435"/>
      <c r="E174" s="435"/>
      <c r="F174" s="435"/>
      <c r="G174" s="435"/>
      <c r="H174" s="435"/>
      <c r="I174" s="435"/>
      <c r="J174" s="435"/>
    </row>
    <row r="175" spans="1:11">
      <c r="A175" s="405"/>
      <c r="B175" s="405"/>
      <c r="C175" s="405"/>
      <c r="D175" s="405"/>
      <c r="E175" s="405"/>
      <c r="F175" s="405"/>
      <c r="G175" s="405"/>
      <c r="H175" s="405"/>
      <c r="I175" s="405"/>
      <c r="J175" s="405"/>
    </row>
    <row r="176" spans="1:11" ht="12.75" customHeight="1">
      <c r="A176" s="405"/>
      <c r="B176" s="405"/>
      <c r="C176" s="405"/>
      <c r="D176" s="405"/>
      <c r="E176" s="405"/>
      <c r="F176" s="405"/>
      <c r="G176" s="405"/>
      <c r="H176" s="405"/>
      <c r="I176" s="405"/>
      <c r="J176" s="405"/>
    </row>
    <row r="177" spans="1:11" ht="12.75" customHeight="1">
      <c r="A177" s="405"/>
      <c r="B177" s="405"/>
      <c r="C177" s="405"/>
      <c r="D177" s="405"/>
      <c r="E177" s="405"/>
      <c r="F177" s="406"/>
      <c r="G177" s="405"/>
      <c r="H177" s="405"/>
      <c r="I177" s="405"/>
      <c r="J177" s="405"/>
    </row>
    <row r="178" spans="1:11">
      <c r="A178" s="405"/>
      <c r="B178" s="405"/>
      <c r="C178" s="405"/>
      <c r="D178" s="405"/>
      <c r="E178" s="405"/>
      <c r="F178" s="405"/>
      <c r="G178" s="405"/>
      <c r="H178" s="405"/>
      <c r="I178" s="405"/>
      <c r="J178" s="405"/>
    </row>
    <row r="179" spans="1:11">
      <c r="A179" s="405"/>
      <c r="B179" s="405"/>
      <c r="C179" s="405"/>
      <c r="D179" s="405"/>
      <c r="E179" s="405"/>
      <c r="F179" s="405"/>
      <c r="G179" s="405"/>
      <c r="H179" s="405"/>
      <c r="I179" s="405"/>
      <c r="J179" s="405"/>
    </row>
    <row r="180" spans="1:11" s="155" customFormat="1">
      <c r="A180" s="405"/>
      <c r="B180" s="405"/>
      <c r="C180" s="405"/>
      <c r="D180" s="405"/>
      <c r="E180" s="405"/>
      <c r="F180" s="405"/>
      <c r="G180" s="405"/>
      <c r="H180" s="405"/>
      <c r="I180" s="405"/>
      <c r="J180" s="405"/>
      <c r="K180" s="407"/>
    </row>
    <row r="181" spans="1:11" s="155" customFormat="1">
      <c r="A181" s="405"/>
      <c r="B181" s="405"/>
      <c r="C181" s="405"/>
      <c r="D181" s="405"/>
      <c r="E181" s="405"/>
      <c r="F181" s="405"/>
      <c r="G181" s="405"/>
      <c r="H181" s="405"/>
      <c r="I181" s="405"/>
      <c r="J181" s="405"/>
      <c r="K181" s="407"/>
    </row>
    <row r="182" spans="1:11" s="155" customFormat="1">
      <c r="A182" s="405"/>
      <c r="B182" s="405"/>
      <c r="C182" s="405"/>
      <c r="D182" s="405"/>
      <c r="E182" s="405"/>
      <c r="F182" s="405"/>
      <c r="G182" s="405"/>
      <c r="H182" s="405"/>
      <c r="I182" s="405"/>
      <c r="J182" s="405"/>
      <c r="K182" s="407"/>
    </row>
    <row r="183" spans="1:11" s="155" customFormat="1">
      <c r="A183" s="405"/>
      <c r="B183" s="405"/>
      <c r="C183" s="405"/>
      <c r="D183" s="405"/>
      <c r="E183" s="405"/>
      <c r="F183" s="405"/>
      <c r="G183" s="405"/>
      <c r="H183" s="405"/>
      <c r="I183" s="405"/>
      <c r="J183" s="405"/>
      <c r="K183" s="407"/>
    </row>
    <row r="184" spans="1:11">
      <c r="A184" s="405"/>
      <c r="B184" s="405"/>
      <c r="C184" s="405" t="s">
        <v>599</v>
      </c>
      <c r="D184" s="405"/>
      <c r="E184" s="405"/>
      <c r="F184" s="436" t="s">
        <v>600</v>
      </c>
      <c r="G184" s="436"/>
      <c r="H184" s="436"/>
      <c r="I184" s="436"/>
      <c r="J184" s="405"/>
    </row>
    <row r="185" spans="1:11">
      <c r="A185" s="408"/>
      <c r="B185" s="408"/>
      <c r="C185" s="405" t="s">
        <v>601</v>
      </c>
      <c r="D185" s="408"/>
      <c r="E185" s="408"/>
      <c r="F185" s="425" t="s">
        <v>602</v>
      </c>
      <c r="G185" s="425"/>
      <c r="H185" s="425"/>
      <c r="I185" s="425"/>
      <c r="J185" s="405"/>
    </row>
    <row r="186" spans="1:11">
      <c r="A186" s="408"/>
      <c r="B186" s="408"/>
      <c r="C186" s="405" t="s">
        <v>603</v>
      </c>
      <c r="D186" s="408"/>
      <c r="E186" s="408"/>
      <c r="F186" s="425" t="s">
        <v>604</v>
      </c>
      <c r="G186" s="425"/>
      <c r="H186" s="425"/>
      <c r="I186" s="425"/>
      <c r="J186" s="405"/>
    </row>
    <row r="187" spans="1:11">
      <c r="A187" s="368"/>
    </row>
    <row r="188" spans="1:11" hidden="1">
      <c r="A188" s="368"/>
    </row>
    <row r="189" spans="1:11" s="155" customFormat="1" hidden="1">
      <c r="A189" s="368"/>
      <c r="D189" s="156"/>
      <c r="E189" s="157"/>
      <c r="F189" s="158"/>
      <c r="G189" s="156"/>
      <c r="H189" s="156"/>
      <c r="I189" s="159"/>
      <c r="J189" s="160"/>
      <c r="K189" s="161"/>
    </row>
    <row r="190" spans="1:11" s="155" customFormat="1" hidden="1">
      <c r="A190" s="368"/>
      <c r="D190" s="156"/>
      <c r="E190" s="157"/>
      <c r="F190" s="158"/>
      <c r="G190" s="156"/>
      <c r="H190" s="156"/>
      <c r="I190" s="159"/>
      <c r="J190" s="160"/>
      <c r="K190" s="161"/>
    </row>
    <row r="191" spans="1:11" s="155" customFormat="1" hidden="1">
      <c r="A191" s="368"/>
      <c r="D191" s="156"/>
      <c r="E191" s="157"/>
      <c r="F191" s="158"/>
      <c r="G191" s="156"/>
      <c r="H191" s="156"/>
      <c r="I191" s="159"/>
      <c r="J191" s="160"/>
      <c r="K191" s="161"/>
    </row>
    <row r="192" spans="1:11" s="155" customFormat="1" hidden="1">
      <c r="A192" s="368"/>
      <c r="D192" s="156"/>
      <c r="E192" s="157"/>
      <c r="F192" s="158"/>
      <c r="G192" s="156"/>
      <c r="H192" s="156"/>
      <c r="I192" s="159"/>
      <c r="J192" s="160"/>
      <c r="K192" s="161"/>
    </row>
    <row r="193" spans="1:11" s="155" customFormat="1" hidden="1">
      <c r="A193" s="368"/>
      <c r="D193" s="156"/>
      <c r="E193" s="157"/>
      <c r="F193" s="158"/>
      <c r="G193" s="156"/>
      <c r="H193" s="156"/>
      <c r="I193" s="159"/>
      <c r="J193" s="160"/>
      <c r="K193" s="161"/>
    </row>
    <row r="194" spans="1:11" s="155" customFormat="1" hidden="1">
      <c r="A194" s="368"/>
      <c r="D194" s="156"/>
      <c r="E194" s="157"/>
      <c r="F194" s="158"/>
      <c r="G194" s="156"/>
      <c r="H194" s="156"/>
      <c r="I194" s="159"/>
      <c r="J194" s="160"/>
      <c r="K194" s="161"/>
    </row>
    <row r="195" spans="1:11" s="155" customFormat="1" hidden="1">
      <c r="A195" s="368"/>
      <c r="D195" s="156"/>
      <c r="E195" s="157"/>
      <c r="F195" s="158"/>
      <c r="G195" s="156"/>
      <c r="H195" s="156"/>
      <c r="I195" s="159"/>
      <c r="J195" s="160"/>
      <c r="K195" s="161"/>
    </row>
    <row r="196" spans="1:11" s="155" customFormat="1" hidden="1">
      <c r="A196" s="154"/>
      <c r="D196" s="156"/>
      <c r="E196" s="157"/>
      <c r="F196" s="158"/>
      <c r="G196" s="156"/>
      <c r="H196" s="156"/>
      <c r="I196" s="159"/>
      <c r="J196" s="160"/>
      <c r="K196" s="161"/>
    </row>
  </sheetData>
  <sheetProtection algorithmName="SHA-512" hashValue="trbIn3bgDXBvP6SwyMez9OifmrSC9SNGRNYCmmpbfvAMAKQPhp8flRZyHfcCirL2ccIx1hbubzVyq4DlgyPU+g==" saltValue="Jv8X0tV7V0zhgVuzDstRaQ==" spinCount="100000" sheet="1" objects="1" scenarios="1"/>
  <mergeCells count="30">
    <mergeCell ref="A40:C40"/>
    <mergeCell ref="E5:F5"/>
    <mergeCell ref="E7:F7"/>
    <mergeCell ref="A13:J13"/>
    <mergeCell ref="A17:C17"/>
    <mergeCell ref="B18:C18"/>
    <mergeCell ref="B109:C109"/>
    <mergeCell ref="B41:C41"/>
    <mergeCell ref="B42:C42"/>
    <mergeCell ref="B46:C46"/>
    <mergeCell ref="A51:C51"/>
    <mergeCell ref="B52:C52"/>
    <mergeCell ref="B66:C66"/>
    <mergeCell ref="A75:C75"/>
    <mergeCell ref="B85:C85"/>
    <mergeCell ref="B94:C94"/>
    <mergeCell ref="B97:C97"/>
    <mergeCell ref="B101:C101"/>
    <mergeCell ref="F186:I186"/>
    <mergeCell ref="B111:C111"/>
    <mergeCell ref="B115:C115"/>
    <mergeCell ref="B121:C121"/>
    <mergeCell ref="B123:C123"/>
    <mergeCell ref="B129:C129"/>
    <mergeCell ref="B137:C137"/>
    <mergeCell ref="B145:C145"/>
    <mergeCell ref="A173:J173"/>
    <mergeCell ref="A174:J174"/>
    <mergeCell ref="F184:I184"/>
    <mergeCell ref="F185:I185"/>
  </mergeCells>
  <printOptions horizontalCentered="1"/>
  <pageMargins left="0" right="0" top="0.55118110236220474" bottom="0.78740157480314965" header="0.31496062992125984" footer="0.31496062992125984"/>
  <pageSetup paperSize="9" scale="70" orientation="portrait" horizontalDpi="300" verticalDpi="300" r:id="rId1"/>
  <rowBreaks count="1" manualBreakCount="1">
    <brk id="125" max="9" man="1"/>
  </rowBreaks>
  <ignoredErrors>
    <ignoredError sqref="D18:I171" formulaRange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90"/>
  <sheetViews>
    <sheetView showGridLines="0" zoomScale="84" zoomScaleNormal="84" workbookViewId="0">
      <selection activeCell="G49" sqref="G49"/>
    </sheetView>
  </sheetViews>
  <sheetFormatPr defaultRowHeight="15"/>
  <cols>
    <col min="1" max="1" width="3.85546875" style="79" customWidth="1"/>
    <col min="2" max="2" width="3.140625" style="79" customWidth="1"/>
    <col min="3" max="3" width="15.5703125" style="79" customWidth="1"/>
    <col min="4" max="4" width="0.5703125" style="78" customWidth="1"/>
    <col min="5" max="5" width="13.28515625" style="79" customWidth="1"/>
    <col min="6" max="6" width="1.28515625" style="78" customWidth="1"/>
    <col min="7" max="7" width="11.140625" style="79" customWidth="1"/>
    <col min="8" max="8" width="5.85546875" style="79" customWidth="1"/>
    <col min="9" max="9" width="14.42578125" style="79" bestFit="1" customWidth="1"/>
    <col min="10" max="10" width="0.85546875" style="78" customWidth="1"/>
    <col min="11" max="11" width="12.140625" style="79" customWidth="1"/>
    <col min="12" max="12" width="8.42578125" style="79" customWidth="1"/>
    <col min="13" max="15" width="9.140625" style="79"/>
    <col min="16" max="16" width="9.140625" style="80"/>
    <col min="17" max="17" width="52.85546875" style="80" bestFit="1" customWidth="1"/>
    <col min="18" max="18" width="15.28515625" style="80" bestFit="1" customWidth="1"/>
    <col min="19" max="19" width="11" style="80" bestFit="1" customWidth="1"/>
    <col min="20" max="16384" width="9.140625" style="79"/>
  </cols>
  <sheetData>
    <row r="1" spans="1:19" s="76" customFormat="1" ht="30.75" customHeight="1">
      <c r="A1" s="128" t="s">
        <v>400</v>
      </c>
      <c r="B1" s="129"/>
      <c r="C1" s="129"/>
      <c r="D1" s="129"/>
      <c r="E1" s="129"/>
      <c r="F1" s="129"/>
      <c r="G1" s="129"/>
      <c r="H1" s="129"/>
      <c r="I1" s="130"/>
      <c r="J1" s="75"/>
      <c r="P1" s="77"/>
      <c r="Q1" s="77"/>
      <c r="R1" s="77"/>
      <c r="S1" s="77"/>
    </row>
    <row r="3" spans="1:19" ht="21.75" customHeight="1">
      <c r="A3" s="131" t="s">
        <v>428</v>
      </c>
      <c r="B3" s="132"/>
      <c r="C3" s="132"/>
      <c r="D3" s="132"/>
      <c r="E3" s="132"/>
      <c r="F3" s="132"/>
      <c r="G3" s="132"/>
      <c r="H3" s="132"/>
      <c r="I3" s="133"/>
    </row>
    <row r="4" spans="1:19">
      <c r="E4" s="81"/>
      <c r="J4" s="82"/>
      <c r="K4" s="81"/>
      <c r="L4" s="83" t="s">
        <v>401</v>
      </c>
      <c r="Q4" s="84"/>
      <c r="R4" s="84"/>
      <c r="S4" s="84"/>
    </row>
    <row r="5" spans="1:19" ht="13.5" customHeight="1">
      <c r="A5" s="131" t="s">
        <v>402</v>
      </c>
      <c r="B5" s="132"/>
      <c r="C5" s="133"/>
      <c r="D5" s="85"/>
      <c r="E5" s="137" t="s">
        <v>403</v>
      </c>
      <c r="F5" s="85"/>
      <c r="G5" s="131" t="s">
        <v>404</v>
      </c>
      <c r="H5" s="132"/>
      <c r="I5" s="133"/>
      <c r="J5" s="85"/>
      <c r="K5" s="131" t="s">
        <v>405</v>
      </c>
      <c r="L5" s="133"/>
      <c r="P5" s="79"/>
      <c r="Q5" s="79"/>
      <c r="R5" s="79"/>
      <c r="S5" s="79"/>
    </row>
    <row r="6" spans="1:19" ht="26.25" customHeight="1">
      <c r="A6" s="134"/>
      <c r="B6" s="135"/>
      <c r="C6" s="136"/>
      <c r="D6" s="85"/>
      <c r="E6" s="138" t="s">
        <v>406</v>
      </c>
      <c r="F6" s="85"/>
      <c r="G6" s="134" t="s">
        <v>407</v>
      </c>
      <c r="H6" s="450" t="s">
        <v>408</v>
      </c>
      <c r="I6" s="451"/>
      <c r="J6" s="85"/>
      <c r="K6" s="139" t="s">
        <v>409</v>
      </c>
      <c r="L6" s="140" t="s">
        <v>345</v>
      </c>
      <c r="P6" s="79"/>
      <c r="Q6" s="79"/>
      <c r="R6" s="79"/>
      <c r="S6" s="79"/>
    </row>
    <row r="7" spans="1:19" ht="7.5" customHeight="1">
      <c r="G7" s="89"/>
      <c r="H7" s="89"/>
      <c r="I7" s="89"/>
      <c r="Q7" s="86"/>
      <c r="R7" s="87"/>
      <c r="S7" s="88"/>
    </row>
    <row r="8" spans="1:19" s="78" customFormat="1">
      <c r="A8" s="462" t="s">
        <v>410</v>
      </c>
      <c r="B8" s="463"/>
      <c r="C8" s="464"/>
      <c r="E8" s="147" t="e">
        <f>+E9+E15</f>
        <v>#REF!</v>
      </c>
      <c r="F8" s="85"/>
      <c r="G8" s="465" t="e">
        <f>+G9+G15</f>
        <v>#REF!</v>
      </c>
      <c r="H8" s="466"/>
      <c r="I8" s="148" t="e">
        <f>+I9+I15</f>
        <v>#REF!</v>
      </c>
      <c r="J8" s="85"/>
      <c r="K8" s="148" t="e">
        <f>+K9+K15</f>
        <v>#REF!</v>
      </c>
      <c r="L8" s="149"/>
      <c r="P8" s="150"/>
      <c r="Q8" s="151"/>
      <c r="R8" s="152"/>
      <c r="S8" s="153"/>
    </row>
    <row r="9" spans="1:19">
      <c r="A9" s="467" t="s">
        <v>411</v>
      </c>
      <c r="B9" s="468"/>
      <c r="C9" s="469"/>
      <c r="E9" s="141" t="e">
        <f>SUM(E10:E14)</f>
        <v>#REF!</v>
      </c>
      <c r="F9" s="85"/>
      <c r="G9" s="470" t="e">
        <f>SUM(G10:H14)</f>
        <v>#REF!</v>
      </c>
      <c r="H9" s="471"/>
      <c r="I9" s="141" t="e">
        <f>SUM(I10:I14)</f>
        <v>#REF!</v>
      </c>
      <c r="J9" s="85"/>
      <c r="K9" s="141" t="e">
        <f>SUM(K10:K14)</f>
        <v>#REF!</v>
      </c>
      <c r="L9" s="143" t="e">
        <f t="shared" ref="L9:L15" si="0">K9/E9</f>
        <v>#REF!</v>
      </c>
      <c r="Q9" s="86"/>
      <c r="R9" s="87"/>
      <c r="S9" s="88"/>
    </row>
    <row r="10" spans="1:19">
      <c r="A10" s="452" t="s">
        <v>412</v>
      </c>
      <c r="B10" s="453"/>
      <c r="C10" s="454"/>
      <c r="E10" s="142" t="e">
        <f>#REF!/1000</f>
        <v>#REF!</v>
      </c>
      <c r="F10" s="85"/>
      <c r="G10" s="455" t="e">
        <f>#REF!/1000</f>
        <v>#REF!</v>
      </c>
      <c r="H10" s="456"/>
      <c r="I10" s="142" t="e">
        <f>SUM(#REF!)/1000</f>
        <v>#REF!</v>
      </c>
      <c r="J10" s="85"/>
      <c r="K10" s="142" t="e">
        <f>E10-I10</f>
        <v>#REF!</v>
      </c>
      <c r="L10" s="144" t="e">
        <f t="shared" si="0"/>
        <v>#REF!</v>
      </c>
    </row>
    <row r="11" spans="1:19">
      <c r="A11" s="452" t="s">
        <v>413</v>
      </c>
      <c r="B11" s="453"/>
      <c r="C11" s="454"/>
      <c r="E11" s="142">
        <v>300</v>
      </c>
      <c r="F11" s="85"/>
      <c r="G11" s="455" t="e">
        <f>#REF!/1000</f>
        <v>#REF!</v>
      </c>
      <c r="H11" s="456"/>
      <c r="I11" s="142" t="e">
        <f>SUM(#REF!/1000)</f>
        <v>#REF!</v>
      </c>
      <c r="J11" s="85"/>
      <c r="K11" s="142" t="e">
        <f>E11-I11</f>
        <v>#REF!</v>
      </c>
      <c r="L11" s="144" t="e">
        <f t="shared" si="0"/>
        <v>#REF!</v>
      </c>
    </row>
    <row r="12" spans="1:19">
      <c r="A12" s="452" t="s">
        <v>414</v>
      </c>
      <c r="B12" s="453"/>
      <c r="C12" s="454"/>
      <c r="E12" s="142"/>
      <c r="F12" s="85"/>
      <c r="G12" s="455"/>
      <c r="H12" s="456"/>
      <c r="I12" s="142"/>
      <c r="J12" s="85"/>
      <c r="K12" s="142"/>
      <c r="L12" s="144"/>
    </row>
    <row r="13" spans="1:19">
      <c r="A13" s="452" t="s">
        <v>415</v>
      </c>
      <c r="B13" s="453"/>
      <c r="C13" s="454"/>
      <c r="E13" s="142" t="e">
        <f>#REF!/1000</f>
        <v>#REF!</v>
      </c>
      <c r="F13" s="85"/>
      <c r="G13" s="455" t="e">
        <f>#REF!/1000</f>
        <v>#REF!</v>
      </c>
      <c r="H13" s="456"/>
      <c r="I13" s="142" t="e">
        <f>SUM(#REF!/1000)</f>
        <v>#REF!</v>
      </c>
      <c r="J13" s="85"/>
      <c r="K13" s="142" t="e">
        <f>E13-I13</f>
        <v>#REF!</v>
      </c>
      <c r="L13" s="144" t="e">
        <f t="shared" si="0"/>
        <v>#REF!</v>
      </c>
    </row>
    <row r="14" spans="1:19">
      <c r="A14" s="452" t="s">
        <v>422</v>
      </c>
      <c r="B14" s="453"/>
      <c r="C14" s="454"/>
      <c r="E14" s="142"/>
      <c r="F14" s="85"/>
      <c r="G14" s="455"/>
      <c r="H14" s="456"/>
      <c r="I14" s="142"/>
      <c r="J14" s="85"/>
      <c r="K14" s="142"/>
      <c r="L14" s="144"/>
    </row>
    <row r="15" spans="1:19">
      <c r="A15" s="457" t="s">
        <v>417</v>
      </c>
      <c r="B15" s="458"/>
      <c r="C15" s="459"/>
      <c r="E15" s="145" t="e">
        <f>SUM(E16:E20)</f>
        <v>#REF!</v>
      </c>
      <c r="F15" s="85"/>
      <c r="G15" s="460" t="e">
        <f>SUM(G16:H20)</f>
        <v>#REF!</v>
      </c>
      <c r="H15" s="461"/>
      <c r="I15" s="145" t="e">
        <f>SUM(I16:I20)</f>
        <v>#REF!</v>
      </c>
      <c r="J15" s="85"/>
      <c r="K15" s="145" t="e">
        <f>SUM(K16:K20)</f>
        <v>#REF!</v>
      </c>
      <c r="L15" s="146" t="e">
        <f t="shared" si="0"/>
        <v>#REF!</v>
      </c>
    </row>
    <row r="16" spans="1:19">
      <c r="A16" s="452" t="s">
        <v>418</v>
      </c>
      <c r="B16" s="453"/>
      <c r="C16" s="454"/>
      <c r="E16" s="142" t="e">
        <f>-#REF!/1000</f>
        <v>#REF!</v>
      </c>
      <c r="F16" s="85"/>
      <c r="G16" s="455" t="e">
        <f>-#REF!/1000</f>
        <v>#REF!</v>
      </c>
      <c r="H16" s="456"/>
      <c r="I16" s="142" t="e">
        <f>-#REF!/1000</f>
        <v>#REF!</v>
      </c>
      <c r="J16" s="85"/>
      <c r="K16" s="142" t="e">
        <f>E16-I16</f>
        <v>#REF!</v>
      </c>
      <c r="L16" s="144" t="e">
        <f>(K16/E16)</f>
        <v>#REF!</v>
      </c>
    </row>
    <row r="17" spans="1:19">
      <c r="A17" s="452" t="s">
        <v>419</v>
      </c>
      <c r="B17" s="453"/>
      <c r="C17" s="454"/>
      <c r="E17" s="142">
        <v>-7307</v>
      </c>
      <c r="F17" s="85"/>
      <c r="G17" s="455" t="e">
        <f>(-#REF!-#REF!-#REF!+#REF!)/1000</f>
        <v>#REF!</v>
      </c>
      <c r="H17" s="456"/>
      <c r="I17" s="142" t="e">
        <f>-SUM(#REF!+#REF!+#REF!-#REF!)/1000</f>
        <v>#REF!</v>
      </c>
      <c r="J17" s="85"/>
      <c r="K17" s="142" t="e">
        <f>E17-I17</f>
        <v>#REF!</v>
      </c>
      <c r="L17" s="144" t="e">
        <f>(K17/E17)</f>
        <v>#REF!</v>
      </c>
    </row>
    <row r="18" spans="1:19">
      <c r="A18" s="452" t="s">
        <v>420</v>
      </c>
      <c r="B18" s="453"/>
      <c r="C18" s="454"/>
      <c r="E18" s="142" t="e">
        <f>-SUM(#REF!+#REF!+#REF!+#REF!-#REF!)/1000</f>
        <v>#REF!</v>
      </c>
      <c r="F18" s="85"/>
      <c r="G18" s="455" t="e">
        <f>(-#REF!-#REF!-#REF!-#REF!-#REF!)/1000</f>
        <v>#REF!</v>
      </c>
      <c r="H18" s="456"/>
      <c r="I18" s="142" t="e">
        <f>-SUM(#REF!+#REF!+#REF!+#REF!)/1000+4</f>
        <v>#REF!</v>
      </c>
      <c r="J18" s="85"/>
      <c r="K18" s="142" t="e">
        <f>E18-I18</f>
        <v>#REF!</v>
      </c>
      <c r="L18" s="144" t="e">
        <f>(K18/E18)</f>
        <v>#REF!</v>
      </c>
    </row>
    <row r="19" spans="1:19">
      <c r="A19" s="452" t="s">
        <v>421</v>
      </c>
      <c r="B19" s="453"/>
      <c r="C19" s="454"/>
      <c r="E19" s="142" t="e">
        <f>-SUM(#REF!+#REF!)/1000</f>
        <v>#REF!</v>
      </c>
      <c r="F19" s="85"/>
      <c r="G19" s="455">
        <v>-1</v>
      </c>
      <c r="H19" s="456"/>
      <c r="I19" s="142">
        <f>-4851/1000</f>
        <v>-4.851</v>
      </c>
      <c r="J19" s="85"/>
      <c r="K19" s="142" t="e">
        <f>E19-I19</f>
        <v>#REF!</v>
      </c>
      <c r="L19" s="144" t="e">
        <f>(K19/E19)</f>
        <v>#REF!</v>
      </c>
    </row>
    <row r="20" spans="1:19">
      <c r="A20" s="452" t="s">
        <v>422</v>
      </c>
      <c r="B20" s="453"/>
      <c r="C20" s="454"/>
      <c r="E20" s="142">
        <v>-505</v>
      </c>
      <c r="F20" s="85"/>
      <c r="G20" s="455"/>
      <c r="H20" s="456"/>
      <c r="I20" s="142">
        <v>-505</v>
      </c>
      <c r="J20" s="85"/>
      <c r="K20" s="142">
        <f>E20-I20</f>
        <v>0</v>
      </c>
      <c r="L20" s="144">
        <v>0</v>
      </c>
    </row>
    <row r="21" spans="1:19" ht="35.25" customHeight="1">
      <c r="F21" s="85"/>
      <c r="G21" s="89"/>
      <c r="H21" s="89"/>
      <c r="I21" s="89"/>
      <c r="J21" s="85"/>
    </row>
    <row r="22" spans="1:19" hidden="1">
      <c r="A22" s="92" t="s">
        <v>423</v>
      </c>
      <c r="B22" s="92"/>
      <c r="C22" s="93"/>
      <c r="E22" s="94" t="e">
        <f>+E23+E28</f>
        <v>#REF!</v>
      </c>
      <c r="F22" s="95"/>
      <c r="G22" s="96" t="e">
        <f>+G23+G28</f>
        <v>#REF!</v>
      </c>
      <c r="H22" s="97"/>
      <c r="I22" s="94" t="e">
        <f>+I23+I28</f>
        <v>#REF!</v>
      </c>
      <c r="J22" s="95"/>
      <c r="K22" s="94" t="e">
        <f>+K23+K28</f>
        <v>#REF!</v>
      </c>
      <c r="L22" s="98"/>
    </row>
    <row r="23" spans="1:19" hidden="1">
      <c r="B23" s="99" t="s">
        <v>411</v>
      </c>
      <c r="C23" s="100"/>
      <c r="E23" s="90">
        <f>SUM(E24:E26)</f>
        <v>45985.194634146297</v>
      </c>
      <c r="F23" s="101"/>
      <c r="G23" s="102" t="e">
        <f>SUM(G24:G26)</f>
        <v>#REF!</v>
      </c>
      <c r="H23" s="103"/>
      <c r="I23" s="90" t="e">
        <f>SUM(I24:I26)</f>
        <v>#REF!</v>
      </c>
      <c r="J23" s="101"/>
      <c r="K23" s="90" t="e">
        <f>SUM(K24:K26)</f>
        <v>#REF!</v>
      </c>
      <c r="L23" s="91" t="e">
        <f>K23/E23</f>
        <v>#REF!</v>
      </c>
    </row>
    <row r="24" spans="1:19" hidden="1">
      <c r="C24" s="104" t="s">
        <v>412</v>
      </c>
      <c r="E24" s="105">
        <v>45985.194634146297</v>
      </c>
      <c r="F24" s="106"/>
      <c r="G24" s="107" t="e">
        <f>G10</f>
        <v>#REF!</v>
      </c>
      <c r="H24" s="108"/>
      <c r="I24" s="105" t="e">
        <f>I10</f>
        <v>#REF!</v>
      </c>
      <c r="J24" s="106"/>
      <c r="K24" s="105" t="e">
        <f>E24-I24</f>
        <v>#REF!</v>
      </c>
      <c r="L24" s="109" t="e">
        <f>K24/E24</f>
        <v>#REF!</v>
      </c>
    </row>
    <row r="25" spans="1:19" hidden="1">
      <c r="C25" s="110" t="s">
        <v>413</v>
      </c>
      <c r="E25" s="111">
        <f>'[1]TOT-FABRICAS - REAL'!D112/1000</f>
        <v>0</v>
      </c>
      <c r="F25" s="112"/>
      <c r="G25" s="107">
        <v>0</v>
      </c>
      <c r="H25" s="113"/>
      <c r="I25" s="111">
        <f>'[1]TOT-FABRICAS - REAL'!F112/1000</f>
        <v>11231.80956</v>
      </c>
      <c r="J25" s="112"/>
      <c r="K25" s="105">
        <f>E25-I25</f>
        <v>-11231.80956</v>
      </c>
      <c r="L25" s="109">
        <v>0</v>
      </c>
    </row>
    <row r="26" spans="1:19" hidden="1">
      <c r="C26" s="110" t="s">
        <v>416</v>
      </c>
      <c r="E26" s="111">
        <v>0</v>
      </c>
      <c r="F26" s="112"/>
      <c r="G26" s="107">
        <f>G14</f>
        <v>0</v>
      </c>
      <c r="H26" s="113"/>
      <c r="I26" s="111">
        <f>I14</f>
        <v>0</v>
      </c>
      <c r="J26" s="112"/>
      <c r="K26" s="111">
        <f>E26-I26</f>
        <v>0</v>
      </c>
      <c r="L26" s="109">
        <v>0</v>
      </c>
    </row>
    <row r="27" spans="1:19" hidden="1">
      <c r="C27" s="114"/>
      <c r="E27" s="115"/>
      <c r="F27" s="116"/>
      <c r="G27" s="117"/>
      <c r="H27" s="118"/>
      <c r="I27" s="115"/>
      <c r="J27" s="116"/>
      <c r="K27" s="115"/>
      <c r="L27" s="119"/>
    </row>
    <row r="28" spans="1:19" hidden="1">
      <c r="B28" s="120" t="s">
        <v>417</v>
      </c>
      <c r="C28" s="121"/>
      <c r="E28" s="122" t="e">
        <f>SUM(E29:E33)</f>
        <v>#REF!</v>
      </c>
      <c r="F28" s="123"/>
      <c r="G28" s="124" t="e">
        <f>SUM(G29:G33)</f>
        <v>#REF!</v>
      </c>
      <c r="H28" s="125"/>
      <c r="I28" s="122" t="e">
        <f>SUM(I29:I33)</f>
        <v>#REF!</v>
      </c>
      <c r="J28" s="123"/>
      <c r="K28" s="122" t="e">
        <f>SUM(K29:K33)</f>
        <v>#REF!</v>
      </c>
      <c r="L28" s="126" t="e">
        <f>K28/E28</f>
        <v>#REF!</v>
      </c>
    </row>
    <row r="29" spans="1:19" hidden="1">
      <c r="C29" s="104" t="s">
        <v>418</v>
      </c>
      <c r="E29" s="105" t="e">
        <f>E16-E42</f>
        <v>#REF!</v>
      </c>
      <c r="F29" s="106"/>
      <c r="G29" s="127" t="e">
        <f>G16-G42</f>
        <v>#REF!</v>
      </c>
      <c r="H29" s="108"/>
      <c r="I29" s="105" t="e">
        <f>I16-I42</f>
        <v>#REF!</v>
      </c>
      <c r="J29" s="106"/>
      <c r="K29" s="105" t="e">
        <f>E29-I29</f>
        <v>#REF!</v>
      </c>
      <c r="L29" s="109" t="e">
        <f>(K29/E29)</f>
        <v>#REF!</v>
      </c>
    </row>
    <row r="30" spans="1:19" hidden="1">
      <c r="C30" s="110" t="s">
        <v>419</v>
      </c>
      <c r="E30" s="111">
        <f>E17-E43</f>
        <v>-7307</v>
      </c>
      <c r="F30" s="112"/>
      <c r="G30" s="127" t="e">
        <f t="shared" ref="G30:I33" si="1">G17-G43</f>
        <v>#REF!</v>
      </c>
      <c r="H30" s="113"/>
      <c r="I30" s="111" t="e">
        <f t="shared" si="1"/>
        <v>#REF!</v>
      </c>
      <c r="J30" s="112"/>
      <c r="K30" s="105" t="e">
        <f>E30-I30</f>
        <v>#REF!</v>
      </c>
      <c r="L30" s="109" t="e">
        <f>(K30/E30)</f>
        <v>#REF!</v>
      </c>
      <c r="Q30" s="84"/>
      <c r="R30" s="84"/>
      <c r="S30" s="84"/>
    </row>
    <row r="31" spans="1:19" hidden="1">
      <c r="C31" s="110" t="s">
        <v>420</v>
      </c>
      <c r="E31" s="111" t="e">
        <f>E18-E44</f>
        <v>#REF!</v>
      </c>
      <c r="F31" s="112"/>
      <c r="G31" s="127" t="e">
        <f t="shared" si="1"/>
        <v>#REF!</v>
      </c>
      <c r="H31" s="113"/>
      <c r="I31" s="111" t="e">
        <f t="shared" si="1"/>
        <v>#REF!</v>
      </c>
      <c r="J31" s="112"/>
      <c r="K31" s="105" t="e">
        <f>E31-I31</f>
        <v>#REF!</v>
      </c>
      <c r="L31" s="109" t="e">
        <f>(K31/E31)</f>
        <v>#REF!</v>
      </c>
      <c r="Q31" s="86"/>
      <c r="R31" s="87"/>
      <c r="S31" s="88"/>
    </row>
    <row r="32" spans="1:19" hidden="1">
      <c r="C32" s="110" t="s">
        <v>421</v>
      </c>
      <c r="E32" s="111" t="e">
        <f>E19-E45</f>
        <v>#REF!</v>
      </c>
      <c r="F32" s="112"/>
      <c r="G32" s="127">
        <f t="shared" si="1"/>
        <v>-1</v>
      </c>
      <c r="H32" s="113"/>
      <c r="I32" s="111">
        <f t="shared" si="1"/>
        <v>-2.0950000000000002</v>
      </c>
      <c r="J32" s="112"/>
      <c r="K32" s="105" t="e">
        <f>E32-I32</f>
        <v>#REF!</v>
      </c>
      <c r="L32" s="109" t="e">
        <f>(K32/E32)</f>
        <v>#REF!</v>
      </c>
      <c r="Q32" s="86"/>
      <c r="R32" s="87"/>
      <c r="S32" s="88"/>
    </row>
    <row r="33" spans="1:19" hidden="1">
      <c r="C33" s="110" t="s">
        <v>422</v>
      </c>
      <c r="E33" s="111">
        <f>E20-E46</f>
        <v>-505</v>
      </c>
      <c r="F33" s="112"/>
      <c r="G33" s="127">
        <f t="shared" si="1"/>
        <v>0</v>
      </c>
      <c r="H33" s="113"/>
      <c r="I33" s="111">
        <f t="shared" si="1"/>
        <v>-505</v>
      </c>
      <c r="J33" s="112"/>
      <c r="K33" s="105">
        <f>E33-I33</f>
        <v>0</v>
      </c>
      <c r="L33" s="109">
        <v>0</v>
      </c>
      <c r="Q33" s="86"/>
      <c r="R33" s="87"/>
      <c r="S33" s="88"/>
    </row>
    <row r="34" spans="1:19" hidden="1">
      <c r="Q34" s="86"/>
      <c r="R34" s="87"/>
      <c r="S34" s="88"/>
    </row>
    <row r="35" spans="1:19" hidden="1">
      <c r="A35" s="92" t="s">
        <v>424</v>
      </c>
      <c r="B35" s="92"/>
      <c r="C35" s="93"/>
      <c r="E35" s="94" t="e">
        <f>+E36+E41</f>
        <v>#REF!</v>
      </c>
      <c r="F35" s="95"/>
      <c r="G35" s="96" t="e">
        <f>+G36+G41</f>
        <v>#REF!</v>
      </c>
      <c r="H35" s="97"/>
      <c r="I35" s="94" t="e">
        <f>+I36+I41</f>
        <v>#REF!</v>
      </c>
      <c r="J35" s="95"/>
      <c r="K35" s="94" t="e">
        <f>+K36+K41</f>
        <v>#REF!</v>
      </c>
      <c r="L35" s="98"/>
      <c r="Q35" s="86"/>
      <c r="R35" s="87"/>
      <c r="S35" s="88"/>
    </row>
    <row r="36" spans="1:19" hidden="1">
      <c r="B36" s="99" t="s">
        <v>411</v>
      </c>
      <c r="C36" s="100"/>
      <c r="E36" s="90">
        <f>SUM(E37:E39)</f>
        <v>300</v>
      </c>
      <c r="F36" s="101"/>
      <c r="G36" s="102" t="e">
        <f>SUM(G37:G39)</f>
        <v>#REF!</v>
      </c>
      <c r="H36" s="103"/>
      <c r="I36" s="90" t="e">
        <f>SUM(I37:I39)</f>
        <v>#REF!</v>
      </c>
      <c r="J36" s="101"/>
      <c r="K36" s="90" t="e">
        <f>SUM(K37:K39)</f>
        <v>#REF!</v>
      </c>
      <c r="L36" s="91" t="e">
        <f>K36/E36</f>
        <v>#REF!</v>
      </c>
    </row>
    <row r="37" spans="1:19" hidden="1">
      <c r="C37" s="104" t="s">
        <v>412</v>
      </c>
      <c r="E37" s="105">
        <v>0</v>
      </c>
      <c r="F37" s="106"/>
      <c r="G37" s="107">
        <v>0</v>
      </c>
      <c r="H37" s="108"/>
      <c r="I37" s="105">
        <f>10000+8875</f>
        <v>18875</v>
      </c>
      <c r="J37" s="106"/>
      <c r="K37" s="105">
        <f>E37-I37</f>
        <v>-18875</v>
      </c>
      <c r="L37" s="109">
        <v>0</v>
      </c>
    </row>
    <row r="38" spans="1:19" hidden="1">
      <c r="C38" s="110" t="s">
        <v>413</v>
      </c>
      <c r="E38" s="111">
        <f>E11</f>
        <v>300</v>
      </c>
      <c r="F38" s="112"/>
      <c r="G38" s="107" t="e">
        <f>G11</f>
        <v>#REF!</v>
      </c>
      <c r="H38" s="113"/>
      <c r="I38" s="111" t="e">
        <f>I11</f>
        <v>#REF!</v>
      </c>
      <c r="J38" s="112"/>
      <c r="K38" s="105" t="e">
        <f>E38-I38</f>
        <v>#REF!</v>
      </c>
      <c r="L38" s="109" t="e">
        <f>K38/E38</f>
        <v>#REF!</v>
      </c>
    </row>
    <row r="39" spans="1:19" hidden="1">
      <c r="C39" s="110" t="s">
        <v>416</v>
      </c>
      <c r="E39" s="111">
        <v>0</v>
      </c>
      <c r="F39" s="112"/>
      <c r="G39" s="107"/>
      <c r="H39" s="113"/>
      <c r="I39" s="111"/>
      <c r="J39" s="112"/>
      <c r="K39" s="111">
        <f>E39-I39</f>
        <v>0</v>
      </c>
      <c r="L39" s="109"/>
    </row>
    <row r="40" spans="1:19" hidden="1">
      <c r="C40" s="114"/>
      <c r="E40" s="115"/>
      <c r="F40" s="116"/>
      <c r="G40" s="117"/>
      <c r="H40" s="118"/>
      <c r="I40" s="115"/>
      <c r="J40" s="116"/>
      <c r="K40" s="115"/>
      <c r="L40" s="119"/>
    </row>
    <row r="41" spans="1:19" hidden="1">
      <c r="B41" s="120" t="s">
        <v>417</v>
      </c>
      <c r="C41" s="121"/>
      <c r="E41" s="122" t="e">
        <f>SUM(E42:E46)</f>
        <v>#REF!</v>
      </c>
      <c r="F41" s="123"/>
      <c r="G41" s="124">
        <f>SUM(G42:G46)</f>
        <v>-89.037490000000005</v>
      </c>
      <c r="H41" s="125"/>
      <c r="I41" s="122">
        <f>SUM(I42:I46)</f>
        <v>-650.36314774286041</v>
      </c>
      <c r="J41" s="123"/>
      <c r="K41" s="122" t="e">
        <f>SUM(K42:K46)</f>
        <v>#REF!</v>
      </c>
      <c r="L41" s="126" t="e">
        <f>K41/E41</f>
        <v>#REF!</v>
      </c>
    </row>
    <row r="42" spans="1:19" hidden="1">
      <c r="C42" s="104" t="s">
        <v>418</v>
      </c>
      <c r="E42" s="105">
        <f>-('[1]TOT-FABRICAS - REAL'!D15+'[1]TOT-FABRICAS - REAL'!D17+'[1]TOT-FABRICAS - REAL'!D19)/1000</f>
        <v>-1395.9770000000001</v>
      </c>
      <c r="F42" s="106"/>
      <c r="G42" s="127">
        <f>-('[1]TOT-FABRICAS - REAL'!R15+'[1]TOT-FABRICAS - REAL'!R17+'[1]TOT-FABRICAS - REAL'!R19)/1000</f>
        <v>0</v>
      </c>
      <c r="H42" s="108"/>
      <c r="I42" s="105">
        <f>-('[1]TOT-FABRICAS - REAL'!F15+'[1]TOT-FABRICAS - REAL'!F17+'[1]TOT-FABRICAS - REAL'!F19)/1000</f>
        <v>-536.49611999999956</v>
      </c>
      <c r="J42" s="106"/>
      <c r="K42" s="105">
        <f>E42-I42</f>
        <v>-859.48088000000052</v>
      </c>
      <c r="L42" s="109">
        <f>(K42/E42)</f>
        <v>0.61568412660094007</v>
      </c>
    </row>
    <row r="43" spans="1:19" hidden="1">
      <c r="C43" s="110" t="s">
        <v>419</v>
      </c>
      <c r="E43" s="111">
        <v>0</v>
      </c>
      <c r="F43" s="112"/>
      <c r="G43" s="107">
        <f>([2]FABRICAS!$K$51+[2]FABRICAS!$K$81+[2]FABRICAS!$K$114)/1000</f>
        <v>-89.037490000000005</v>
      </c>
      <c r="H43" s="113"/>
      <c r="I43" s="111">
        <f>(-'[1]TOT-FABRICAS - REAL'!F49-'[1]TOT-FABRICAS - REAL'!F59+'[1]TOT-FABRICAS - REAL'!F68-'[1]TOT-FABRICAS - REAL'!F69+'[1]TOT-FABRICAS - REAL'!F76-'[1]TOT-FABRICAS - REAL'!F106)/1000</f>
        <v>-111.11102774286083</v>
      </c>
      <c r="J43" s="112"/>
      <c r="K43" s="105">
        <f>E43-I43</f>
        <v>111.11102774286083</v>
      </c>
      <c r="L43" s="109">
        <v>0</v>
      </c>
    </row>
    <row r="44" spans="1:19" hidden="1">
      <c r="C44" s="110" t="s">
        <v>420</v>
      </c>
      <c r="E44" s="111" t="e">
        <f>(-'[1]TOT-FABRICAS - REAL'!D77+'[1]TOT-FABRICAS - REAL'!#REF!-'[1]TOT-FABRICAS - REAL'!#REF!+'[1]TOT-FABRICAS - REAL'!D90-'[1]TOT-FABRICAS - REAL'!D91+'[1]TOT-FABRICAS - REAL'!D100-'[1]TOT-FABRICAS - REAL'!D101)/1000</f>
        <v>#REF!</v>
      </c>
      <c r="F44" s="112"/>
      <c r="G44" s="107">
        <v>0</v>
      </c>
      <c r="H44" s="113"/>
      <c r="I44" s="111">
        <v>0</v>
      </c>
      <c r="J44" s="112"/>
      <c r="K44" s="105" t="e">
        <f>E44-I44</f>
        <v>#REF!</v>
      </c>
      <c r="L44" s="109">
        <v>0</v>
      </c>
    </row>
    <row r="45" spans="1:19" hidden="1">
      <c r="C45" s="110" t="s">
        <v>421</v>
      </c>
      <c r="E45" s="111">
        <v>0</v>
      </c>
      <c r="F45" s="112"/>
      <c r="G45" s="107">
        <f>'[1]TOT-FABRICAS - REAL'!R42</f>
        <v>0</v>
      </c>
      <c r="H45" s="113"/>
      <c r="I45" s="111">
        <f>-'[1]TOT-FABRICAS - REAL'!F42/1000</f>
        <v>-2.7559999999999998</v>
      </c>
      <c r="J45" s="112"/>
      <c r="K45" s="105">
        <f>E45-I45</f>
        <v>2.7559999999999998</v>
      </c>
      <c r="L45" s="109">
        <v>0</v>
      </c>
    </row>
    <row r="46" spans="1:19" hidden="1">
      <c r="C46" s="110" t="s">
        <v>422</v>
      </c>
      <c r="E46" s="111">
        <v>0</v>
      </c>
      <c r="F46" s="112"/>
      <c r="G46" s="107">
        <v>0</v>
      </c>
      <c r="H46" s="113"/>
      <c r="I46" s="111">
        <v>0</v>
      </c>
      <c r="J46" s="112"/>
      <c r="K46" s="105">
        <f>E46-I46</f>
        <v>0</v>
      </c>
      <c r="L46" s="109">
        <v>0</v>
      </c>
    </row>
    <row r="90" spans="10:10">
      <c r="J90" s="78">
        <v>0</v>
      </c>
    </row>
  </sheetData>
  <mergeCells count="27">
    <mergeCell ref="A10:C10"/>
    <mergeCell ref="G10:H10"/>
    <mergeCell ref="A8:C8"/>
    <mergeCell ref="G8:H8"/>
    <mergeCell ref="A9:C9"/>
    <mergeCell ref="G9:H9"/>
    <mergeCell ref="G11:H11"/>
    <mergeCell ref="A12:C12"/>
    <mergeCell ref="G12:H12"/>
    <mergeCell ref="A13:C13"/>
    <mergeCell ref="G13:H13"/>
    <mergeCell ref="H6:I6"/>
    <mergeCell ref="A20:C20"/>
    <mergeCell ref="G20:H20"/>
    <mergeCell ref="A17:C17"/>
    <mergeCell ref="G17:H17"/>
    <mergeCell ref="A18:C18"/>
    <mergeCell ref="G18:H18"/>
    <mergeCell ref="A19:C19"/>
    <mergeCell ref="G19:H19"/>
    <mergeCell ref="A14:C14"/>
    <mergeCell ref="G14:H14"/>
    <mergeCell ref="A15:C15"/>
    <mergeCell ref="G15:H15"/>
    <mergeCell ref="A16:C16"/>
    <mergeCell ref="G16:H16"/>
    <mergeCell ref="A11:C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Base Rúbricas Antiga</vt:lpstr>
      <vt:lpstr>CDC</vt:lpstr>
      <vt:lpstr>PC - CTB X GER - PESSOAL</vt:lpstr>
      <vt:lpstr>Reclassificações 02_2016</vt:lpstr>
      <vt:lpstr>PC - CTB X GER</vt:lpstr>
      <vt:lpstr>Secretária</vt:lpstr>
      <vt:lpstr>Geral</vt:lpstr>
      <vt:lpstr>CDC!Area_de_impressao</vt:lpstr>
      <vt:lpstr>Secretária!Area_de_impressao</vt:lpstr>
      <vt:lpstr>CDC_EQUIP</vt:lpstr>
      <vt:lpstr>dsdsds</vt:lpstr>
      <vt:lpstr>'Base Rúbricas Antiga'!PC_CTBXGER</vt:lpstr>
      <vt:lpstr>'PC - CTB X GER - PESSOAL'!PC_CTBXGER</vt:lpstr>
      <vt:lpstr>PC_CTBXGER</vt:lpstr>
      <vt:lpstr>PC_PESS</vt:lpstr>
      <vt:lpstr>Secretária!Titulos_de_impressao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2018-02-20T19:23:37Z</cp:lastPrinted>
  <dcterms:created xsi:type="dcterms:W3CDTF">2012-01-18T17:41:23Z</dcterms:created>
  <dcterms:modified xsi:type="dcterms:W3CDTF">2020-05-29T20:41:00Z</dcterms:modified>
</cp:coreProperties>
</file>