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C:\tmp\download\"/>
    </mc:Choice>
  </mc:AlternateContent>
  <bookViews>
    <workbookView xWindow="0" yWindow="0" windowWidth="28800" windowHeight="11010"/>
  </bookViews>
  <sheets>
    <sheet name="QUADRIMESTRAL" sheetId="1" r:id="rId1"/>
  </sheets>
  <externalReferences>
    <externalReference r:id="rId2"/>
  </externalReferences>
  <definedNames>
    <definedName name="_xlnm._FilterDatabase" localSheetId="0" hidden="1">QUADRIMESTRAL!$A$6:$K$92</definedName>
    <definedName name="_xlnm._FilterDatabase" hidden="1">#REF!</definedName>
    <definedName name="AccessDatabase" hidden="1">"C:\Meus documentos\2000 Pgtos.mdb"</definedName>
    <definedName name="_xlnm.Print_Area" localSheetId="0">QUADRIMESTRAL!$B$1:$J$70</definedName>
    <definedName name="CDC_EQUIP">#REF!</definedName>
    <definedName name="DSDS" hidden="1">#REF!</definedName>
    <definedName name="dsdsds">#REF!</definedName>
    <definedName name="dsdssds" hidden="1">#REF!</definedName>
    <definedName name="FSDFSDFD" hidden="1">#REF!</definedName>
    <definedName name="gustavo" hidden="1">#REF!</definedName>
    <definedName name="PC_CTBXGER">#REF!</definedName>
    <definedName name="PC_PESS">#REF!</definedName>
    <definedName name="SDADADA" hidden="1">#REF!</definedName>
    <definedName name="Z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H99" i="1"/>
  <c r="G99" i="1"/>
  <c r="F99" i="1"/>
  <c r="I97" i="1"/>
  <c r="H97" i="1"/>
  <c r="G97" i="1"/>
  <c r="F97" i="1"/>
  <c r="F96" i="1"/>
  <c r="H95" i="1"/>
  <c r="G95" i="1"/>
  <c r="F95" i="1"/>
  <c r="I96" i="1"/>
  <c r="H96" i="1"/>
  <c r="G96" i="1"/>
  <c r="I95" i="1"/>
  <c r="G98" i="1"/>
  <c r="G100" i="1" l="1"/>
  <c r="H98" i="1"/>
  <c r="H100" i="1" s="1"/>
  <c r="I98" i="1" l="1"/>
  <c r="I100" i="1" s="1"/>
  <c r="F98" i="1"/>
  <c r="F100" i="1" s="1"/>
</calcChain>
</file>

<file path=xl/sharedStrings.xml><?xml version="1.0" encoding="utf-8"?>
<sst xmlns="http://schemas.openxmlformats.org/spreadsheetml/2006/main" count="85" uniqueCount="79">
  <si>
    <t>POIESIS - INSTITUTO DE APOIO A CULTURA, A LINGUA E A LITERATURA</t>
  </si>
  <si>
    <t>Setembro_2023</t>
  </si>
  <si>
    <t>Outubro_2023</t>
  </si>
  <si>
    <t>Novembro_2023</t>
  </si>
  <si>
    <t>Dezembro_2023</t>
  </si>
  <si>
    <t>Total 3º Q. 2023</t>
  </si>
  <si>
    <t xml:space="preserve">A- </t>
  </si>
  <si>
    <t>DEMONSTRATIVO DAS RECEITAS REALIZADAS</t>
  </si>
  <si>
    <t>Repasse Público Recebido</t>
  </si>
  <si>
    <t>Receitas Próprias</t>
  </si>
  <si>
    <t>Outras receitas</t>
  </si>
  <si>
    <t>Receitas com Aplicações Financeiras</t>
  </si>
  <si>
    <t>B</t>
  </si>
  <si>
    <t>DEMONSTRATIVO DAS DESPESAS REALIZADAS</t>
  </si>
  <si>
    <t>1.</t>
  </si>
  <si>
    <t>Recursos Humanos</t>
  </si>
  <si>
    <t>1.1</t>
  </si>
  <si>
    <t>CLT + Encargos</t>
  </si>
  <si>
    <t>1.2</t>
  </si>
  <si>
    <t>Diretoria</t>
  </si>
  <si>
    <t>1.3</t>
  </si>
  <si>
    <t>Estágios / Aprendizes</t>
  </si>
  <si>
    <t>2.</t>
  </si>
  <si>
    <r>
      <rPr>
        <b/>
        <sz val="9"/>
        <color theme="1"/>
        <rFont val="Tahoma"/>
        <family val="2"/>
      </rPr>
      <t>Prestadores de serviços (Consultorias/Assessorias/Pessoas Jurídicas) - Área Meio</t>
    </r>
    <r>
      <rPr>
        <sz val="9"/>
        <color theme="1"/>
        <rFont val="Tahoma"/>
        <family val="2"/>
      </rPr>
      <t xml:space="preserve"> (Limpeza, vigilância, assessorias, informática, outros serviços prestados)</t>
    </r>
  </si>
  <si>
    <t>3.</t>
  </si>
  <si>
    <r>
      <t xml:space="preserve">Custos gerais administrativos e Institucionais </t>
    </r>
    <r>
      <rPr>
        <sz val="9"/>
        <color theme="1"/>
        <rFont val="Tahoma"/>
        <family val="2"/>
      </rPr>
      <t>( Locações de imóveis, Utilidades públicas, materiais de consumo, transportes, outras)</t>
    </r>
  </si>
  <si>
    <t>4.</t>
  </si>
  <si>
    <r>
      <t xml:space="preserve">Programa de Edificações </t>
    </r>
    <r>
      <rPr>
        <sz val="9"/>
        <color theme="1"/>
        <rFont val="Tahoma"/>
        <family val="2"/>
      </rPr>
      <t>( Conservação, manutenção e segurança)</t>
    </r>
  </si>
  <si>
    <t>5.</t>
  </si>
  <si>
    <t>Programa de Trabalho Área Fim</t>
  </si>
  <si>
    <t>5.1</t>
  </si>
  <si>
    <t>Programa Biblioteca</t>
  </si>
  <si>
    <t>5.2</t>
  </si>
  <si>
    <t>Programa/Ação Artistíco Pedagógico</t>
  </si>
  <si>
    <t>5.3</t>
  </si>
  <si>
    <t>Programa Fábrica Aberta ( Articulação e Difusão)</t>
  </si>
  <si>
    <t>5.4</t>
  </si>
  <si>
    <t>Programa de Comunicação</t>
  </si>
  <si>
    <t>6.</t>
  </si>
  <si>
    <r>
      <t xml:space="preserve">Despesas Financeiras </t>
    </r>
    <r>
      <rPr>
        <sz val="9"/>
        <color theme="1"/>
        <rFont val="Tahoma"/>
        <family val="2"/>
      </rPr>
      <t>( Despesas bancárias, impostos)</t>
    </r>
  </si>
  <si>
    <t>7.</t>
  </si>
  <si>
    <t>Investimentos com Recursos Vinculados ao Contrato de Gestão.</t>
  </si>
  <si>
    <t>8.</t>
  </si>
  <si>
    <t>Reversões/Transferências Vinculados ao(s) Contratos de Gestão.</t>
  </si>
  <si>
    <t>C-</t>
  </si>
  <si>
    <t>TOTAL DEMONSTRATIVO RECEITAS - DESPESAS (A-B)</t>
  </si>
  <si>
    <t>D- SALDO INICIO PERÍODO - RECURSOS CONTRATO DE GESTÃO</t>
  </si>
  <si>
    <t>Saldo do Exercício - Contrato de Gestão Repasses</t>
  </si>
  <si>
    <t>Ocultar</t>
  </si>
  <si>
    <t>Saldo do Exercício - Contrato de Gestão Reservas</t>
  </si>
  <si>
    <t>Saldo do Exercício - Contrato de Gestão Contingência</t>
  </si>
  <si>
    <t>E- SALDO FINAL - RECURSOS CONTRATO DE GESTÃO (C+D)</t>
  </si>
  <si>
    <t>Saldo Ínicio do Exercício - Contrato de Gestão Repasses</t>
  </si>
  <si>
    <t>Saldo Ínicio do Exercício - Contrato de Gestão Reservas</t>
  </si>
  <si>
    <t>Saldo Ínicio do Exercício - Contrato de Gestão Contingência</t>
  </si>
  <si>
    <t>APURAÇÃO MENSAL (C-D)</t>
  </si>
  <si>
    <t xml:space="preserve">F- </t>
  </si>
  <si>
    <t>DEMONSTRATIVO FLUXO DE CAIXA</t>
  </si>
  <si>
    <t>(Adições)/Reduções - Ativos</t>
  </si>
  <si>
    <t>Adições/(Reduções) - Passivos</t>
  </si>
  <si>
    <t>G-</t>
  </si>
  <si>
    <t>VARIAÇÃO CAIXA ( C+F)</t>
  </si>
  <si>
    <t>H- SALDO INICIO PERÍODO - CAIXA</t>
  </si>
  <si>
    <t>Saldo do Exercício - Contrato de Gestão Captações</t>
  </si>
  <si>
    <t>(=)</t>
  </si>
  <si>
    <t>SALDO DISPONÍVEL ( G+H)</t>
  </si>
  <si>
    <t>_____________________________</t>
  </si>
  <si>
    <t>Plinio Silveira Correa</t>
  </si>
  <si>
    <t>Adilson Enersto Da Silva</t>
  </si>
  <si>
    <t xml:space="preserve">CPF Nº 012.574.568-06  </t>
  </si>
  <si>
    <t>CRC Nº 1SP266387/ O-7</t>
  </si>
  <si>
    <t>Diretor Financeiro</t>
  </si>
  <si>
    <t>Contador</t>
  </si>
  <si>
    <t>variação ativo - caixa</t>
  </si>
  <si>
    <t>passivo</t>
  </si>
  <si>
    <t>saldo inicial caixca</t>
  </si>
  <si>
    <t>variação despesas</t>
  </si>
  <si>
    <t>saldo final caixa</t>
  </si>
  <si>
    <t>RELATÓRIO DE RECEITAS/DESPESAS - 3º QUADRIMESTRE 2023   CG 03/2020 - FÁBRICAS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</si>
</sst>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1" xfId="0" applyNumberFormat="1" applyFont="1" applyBorder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2" borderId="1" xfId="0" applyNumberFormat="1" applyFont="1" applyFill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43" fontId="3" fillId="0" borderId="1" xfId="1" applyFont="1" applyBorder="1"/>
    <xf numFmtId="164" fontId="4" fillId="0" borderId="0" xfId="0" applyNumberFormat="1" applyFont="1"/>
    <xf numFmtId="43" fontId="3" fillId="0" borderId="0" xfId="1" applyFont="1"/>
    <xf numFmtId="0" fontId="4" fillId="0" borderId="2" xfId="0" applyFont="1" applyBorder="1" applyAlignment="1">
      <alignment horizontal="left"/>
    </xf>
    <xf numFmtId="0" fontId="4" fillId="0" borderId="3" xfId="0" applyFont="1" applyBorder="1"/>
    <xf numFmtId="4" fontId="4" fillId="0" borderId="1" xfId="0" applyNumberFormat="1" applyFont="1" applyBorder="1"/>
    <xf numFmtId="4" fontId="4" fillId="0" borderId="0" xfId="0" applyNumberFormat="1" applyFont="1"/>
    <xf numFmtId="4" fontId="3" fillId="3" borderId="1" xfId="0" applyNumberFormat="1" applyFont="1" applyFill="1" applyBorder="1"/>
    <xf numFmtId="4" fontId="3" fillId="0" borderId="1" xfId="0" applyNumberFormat="1" applyFont="1" applyBorder="1"/>
    <xf numFmtId="43" fontId="3" fillId="0" borderId="0" xfId="0" applyNumberFormat="1" applyFont="1"/>
    <xf numFmtId="0" fontId="3" fillId="3" borderId="0" xfId="0" applyFont="1" applyFill="1"/>
    <xf numFmtId="0" fontId="4" fillId="3" borderId="0" xfId="0" applyFont="1" applyFill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" fontId="3" fillId="3" borderId="12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" fontId="3" fillId="0" borderId="0" xfId="0" applyNumberFormat="1" applyFont="1"/>
    <xf numFmtId="0" fontId="4" fillId="0" borderId="9" xfId="0" applyFont="1" applyBorder="1" applyAlignment="1">
      <alignment horizontal="left"/>
    </xf>
    <xf numFmtId="43" fontId="4" fillId="3" borderId="12" xfId="1" applyFont="1" applyFill="1" applyBorder="1" applyAlignment="1">
      <alignment horizontal="right"/>
    </xf>
    <xf numFmtId="43" fontId="4" fillId="3" borderId="12" xfId="1" applyFont="1" applyFill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165" fontId="4" fillId="2" borderId="1" xfId="0" applyNumberFormat="1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4" fontId="4" fillId="3" borderId="1" xfId="0" applyNumberFormat="1" applyFont="1" applyFill="1" applyBorder="1"/>
    <xf numFmtId="164" fontId="4" fillId="3" borderId="0" xfId="0" applyNumberFormat="1" applyFont="1" applyFill="1"/>
    <xf numFmtId="0" fontId="5" fillId="0" borderId="0" xfId="0" applyFont="1"/>
    <xf numFmtId="4" fontId="5" fillId="0" borderId="0" xfId="0" applyNumberFormat="1" applyFont="1"/>
    <xf numFmtId="43" fontId="6" fillId="0" borderId="0" xfId="0" applyNumberFormat="1" applyFont="1"/>
    <xf numFmtId="0" fontId="6" fillId="0" borderId="0" xfId="0" applyFont="1"/>
    <xf numFmtId="4" fontId="6" fillId="0" borderId="0" xfId="0" applyNumberFormat="1" applyFont="1"/>
    <xf numFmtId="43" fontId="4" fillId="0" borderId="0" xfId="0" applyNumberFormat="1" applyFont="1"/>
    <xf numFmtId="165" fontId="3" fillId="0" borderId="1" xfId="0" applyNumberFormat="1" applyFont="1" applyBorder="1"/>
    <xf numFmtId="165" fontId="5" fillId="0" borderId="0" xfId="2" applyFont="1"/>
    <xf numFmtId="43" fontId="6" fillId="0" borderId="0" xfId="1" applyFont="1"/>
    <xf numFmtId="0" fontId="3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165" fontId="5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3" borderId="8" xfId="0" applyNumberFormat="1" applyFont="1" applyFill="1" applyBorder="1" applyAlignment="1">
      <alignment horizontal="right"/>
    </xf>
    <xf numFmtId="4" fontId="4" fillId="3" borderId="12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4" fillId="3" borderId="8" xfId="0" applyNumberFormat="1" applyFont="1" applyFill="1" applyBorder="1" applyAlignment="1">
      <alignment horizontal="right" wrapText="1"/>
    </xf>
    <xf numFmtId="4" fontId="4" fillId="3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3">
    <cellStyle name="Normal" xfId="0" builtinId="0"/>
    <cellStyle name="Vírgula" xfId="1" builtinId="3"/>
    <cellStyle name="Vírgul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OIESIS\Financeiro\REDE\FECHAMENTO%20CONTABIL\2023\12.2023\Relat&#243;rios%203&#186;%20QUADRIMESTRE%20de%202023\DOE%20Receitas%20e%20Despesas%203&#186;%20Quadrimestre%202023\Mz_Rel%20Quadrimestral%20F&#225;bricas%20(23)%203&#186;%20Quad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TE 05_2023"/>
      <sheetName val="BALANCETE 06_2023"/>
      <sheetName val="BALANCETE 07_2023"/>
      <sheetName val="BALANCETE 08_2023"/>
      <sheetName val="QUADRIMESTRAL"/>
      <sheetName val="TOTAL FÁBRICAS - REAL"/>
    </sheetNames>
    <sheetDataSet>
      <sheetData sheetId="0">
        <row r="11">
          <cell r="G11">
            <v>-35438.039999999106</v>
          </cell>
        </row>
        <row r="12">
          <cell r="C12">
            <v>34354466.5</v>
          </cell>
          <cell r="F12">
            <v>34676051.049999997</v>
          </cell>
          <cell r="G12">
            <v>-321584.54999999702</v>
          </cell>
        </row>
      </sheetData>
      <sheetData sheetId="1">
        <row r="11">
          <cell r="G11">
            <v>-320079.81000000238</v>
          </cell>
        </row>
        <row r="12">
          <cell r="C12">
            <v>34676051.049999997</v>
          </cell>
          <cell r="F12">
            <v>35055367.829999998</v>
          </cell>
          <cell r="G12">
            <v>-379316.78000000119</v>
          </cell>
        </row>
      </sheetData>
      <sheetData sheetId="2">
        <row r="11">
          <cell r="G11">
            <v>-48931.19999999553</v>
          </cell>
        </row>
        <row r="12">
          <cell r="C12">
            <v>35055367.829999998</v>
          </cell>
          <cell r="F12">
            <v>34312261.520000003</v>
          </cell>
          <cell r="G12">
            <v>743106.30999999493</v>
          </cell>
        </row>
      </sheetData>
      <sheetData sheetId="3">
        <row r="12">
          <cell r="C12">
            <v>34312261.520000003</v>
          </cell>
          <cell r="F12">
            <v>32008436.25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XFD470"/>
  <sheetViews>
    <sheetView showGridLines="0" tabSelected="1" zoomScale="90" zoomScaleNormal="90" workbookViewId="0">
      <selection activeCell="K45" sqref="K45"/>
    </sheetView>
  </sheetViews>
  <sheetFormatPr defaultColWidth="0" defaultRowHeight="11.25" zeroHeight="1" outlineLevelRow="1" x14ac:dyDescent="0.15"/>
  <cols>
    <col min="1" max="1" width="2.85546875" style="1" customWidth="1"/>
    <col min="2" max="2" width="3.5703125" style="1" customWidth="1"/>
    <col min="3" max="3" width="3.28515625" style="1" customWidth="1"/>
    <col min="4" max="4" width="5.5703125" style="1" customWidth="1"/>
    <col min="5" max="5" width="65.85546875" style="1" customWidth="1"/>
    <col min="6" max="6" width="18.42578125" style="1" customWidth="1"/>
    <col min="7" max="7" width="17.28515625" style="1" customWidth="1"/>
    <col min="8" max="9" width="19.140625" style="1" customWidth="1"/>
    <col min="10" max="10" width="19.140625" style="2" customWidth="1"/>
    <col min="11" max="11" width="20.5703125" style="1" bestFit="1" customWidth="1"/>
    <col min="12" max="16383" width="9.140625" style="1" hidden="1"/>
    <col min="16384" max="16384" width="14" style="1" customWidth="1"/>
  </cols>
  <sheetData>
    <row r="1" spans="2:11 16384:16384" ht="16.5" x14ac:dyDescent="0.25">
      <c r="B1" s="75" t="s">
        <v>0</v>
      </c>
      <c r="C1" s="75"/>
      <c r="D1" s="75"/>
      <c r="E1" s="75"/>
      <c r="F1" s="75"/>
      <c r="G1" s="75"/>
      <c r="H1" s="75"/>
      <c r="I1" s="75"/>
      <c r="J1" s="75"/>
    </row>
    <row r="2" spans="2:11 16384:16384" ht="16.5" x14ac:dyDescent="0.25">
      <c r="B2" s="75" t="s">
        <v>78</v>
      </c>
      <c r="C2" s="75"/>
      <c r="D2" s="75"/>
      <c r="E2" s="75"/>
      <c r="F2" s="75"/>
      <c r="G2" s="75"/>
      <c r="H2" s="75"/>
      <c r="I2" s="75"/>
      <c r="J2" s="75"/>
    </row>
    <row r="3" spans="2:11 16384:16384" x14ac:dyDescent="0.15"/>
    <row r="4" spans="2:11 16384:16384" x14ac:dyDescent="0.15"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</row>
    <row r="5" spans="2:11 16384:16384" x14ac:dyDescent="0.15"/>
    <row r="6" spans="2:11 16384:16384" s="2" customFormat="1" x14ac:dyDescent="0.15">
      <c r="B6" s="4" t="s">
        <v>6</v>
      </c>
      <c r="C6" s="5" t="s">
        <v>7</v>
      </c>
      <c r="D6" s="5"/>
      <c r="E6" s="6"/>
      <c r="F6" s="7">
        <v>6690231.8899999997</v>
      </c>
      <c r="G6" s="7">
        <v>6708337.3099999996</v>
      </c>
      <c r="H6" s="7">
        <v>7736474.2000000002</v>
      </c>
      <c r="I6" s="7">
        <v>6822653.0800000001</v>
      </c>
      <c r="J6" s="7">
        <v>27957696.479999997</v>
      </c>
    </row>
    <row r="7" spans="2:11 16384:16384" x14ac:dyDescent="0.15">
      <c r="B7" s="8"/>
      <c r="C7" s="9" t="s">
        <v>8</v>
      </c>
      <c r="D7" s="9"/>
      <c r="E7" s="10"/>
      <c r="F7" s="11">
        <v>6375000</v>
      </c>
      <c r="G7" s="11">
        <v>6375000</v>
      </c>
      <c r="H7" s="11">
        <v>6375000</v>
      </c>
      <c r="I7" s="11">
        <v>6375000</v>
      </c>
      <c r="J7" s="11">
        <v>25500000</v>
      </c>
    </row>
    <row r="8" spans="2:11 16384:16384" x14ac:dyDescent="0.15">
      <c r="B8" s="8"/>
      <c r="C8" s="9" t="s">
        <v>9</v>
      </c>
      <c r="D8" s="9"/>
      <c r="E8" s="10"/>
      <c r="F8" s="11">
        <v>0</v>
      </c>
      <c r="G8" s="11">
        <v>0</v>
      </c>
      <c r="H8" s="11">
        <v>0</v>
      </c>
      <c r="I8" s="11">
        <v>0</v>
      </c>
      <c r="J8" s="11">
        <v>0</v>
      </c>
    </row>
    <row r="9" spans="2:11 16384:16384" x14ac:dyDescent="0.15">
      <c r="B9" s="8"/>
      <c r="C9" s="9" t="s">
        <v>10</v>
      </c>
      <c r="D9" s="9"/>
      <c r="E9" s="10"/>
      <c r="F9" s="11">
        <v>0</v>
      </c>
      <c r="G9" s="11">
        <v>0</v>
      </c>
      <c r="H9" s="11">
        <v>1061380.05</v>
      </c>
      <c r="I9" s="11">
        <v>158085.91</v>
      </c>
      <c r="J9" s="11">
        <v>1219465.96</v>
      </c>
    </row>
    <row r="10" spans="2:11 16384:16384" x14ac:dyDescent="0.15">
      <c r="B10" s="8"/>
      <c r="C10" s="9" t="s">
        <v>11</v>
      </c>
      <c r="D10" s="9"/>
      <c r="E10" s="10"/>
      <c r="F10" s="11">
        <v>315231.89</v>
      </c>
      <c r="G10" s="11">
        <v>333337.31</v>
      </c>
      <c r="H10" s="11">
        <v>300094.14999999997</v>
      </c>
      <c r="I10" s="11">
        <v>289567.17</v>
      </c>
      <c r="J10" s="11">
        <v>1238230.5199999998</v>
      </c>
    </row>
    <row r="11" spans="2:11 16384:16384" s="2" customFormat="1" x14ac:dyDescent="0.15">
      <c r="B11" s="4" t="s">
        <v>12</v>
      </c>
      <c r="C11" s="5" t="s">
        <v>13</v>
      </c>
      <c r="D11" s="5"/>
      <c r="E11" s="6"/>
      <c r="F11" s="7">
        <v>7089763.8399999999</v>
      </c>
      <c r="G11" s="7">
        <v>5927152.6000000024</v>
      </c>
      <c r="H11" s="7">
        <v>8619802.8599999994</v>
      </c>
      <c r="I11" s="7">
        <v>8030790.7800000021</v>
      </c>
      <c r="J11" s="7">
        <v>29667510.080000006</v>
      </c>
      <c r="K11" s="12"/>
      <c r="XFD11" s="13"/>
    </row>
    <row r="12" spans="2:11 16384:16384" s="2" customFormat="1" x14ac:dyDescent="0.15">
      <c r="B12" s="14" t="s">
        <v>14</v>
      </c>
      <c r="C12" s="15" t="s">
        <v>15</v>
      </c>
      <c r="D12" s="9"/>
      <c r="E12" s="10"/>
      <c r="F12" s="16">
        <v>4006016.5</v>
      </c>
      <c r="G12" s="16">
        <v>3980099.2800000035</v>
      </c>
      <c r="H12" s="16">
        <v>4499564.9799999995</v>
      </c>
      <c r="I12" s="16">
        <v>3432596.6600000011</v>
      </c>
      <c r="J12" s="16">
        <v>15918277.420000006</v>
      </c>
      <c r="K12" s="17"/>
      <c r="XFD12" s="13"/>
    </row>
    <row r="13" spans="2:11 16384:16384" x14ac:dyDescent="0.15">
      <c r="B13" s="8"/>
      <c r="C13" s="9" t="s">
        <v>16</v>
      </c>
      <c r="D13" s="76" t="s">
        <v>17</v>
      </c>
      <c r="E13" s="77"/>
      <c r="F13" s="18">
        <v>3893628.89</v>
      </c>
      <c r="G13" s="18">
        <v>3881986.4000000036</v>
      </c>
      <c r="H13" s="18">
        <v>4415143.93</v>
      </c>
      <c r="I13" s="18">
        <v>3279711.5100000007</v>
      </c>
      <c r="J13" s="19">
        <v>15470470.730000004</v>
      </c>
      <c r="XFD13" s="20"/>
    </row>
    <row r="14" spans="2:11 16384:16384" ht="11.25" hidden="1" customHeight="1" x14ac:dyDescent="0.15">
      <c r="B14" s="8"/>
      <c r="C14" s="9"/>
      <c r="D14" s="9"/>
      <c r="E14" s="10">
        <v>400030</v>
      </c>
      <c r="F14" s="18"/>
      <c r="G14" s="18"/>
      <c r="H14" s="18"/>
      <c r="I14" s="18"/>
      <c r="J14" s="19">
        <v>0</v>
      </c>
    </row>
    <row r="15" spans="2:11 16384:16384" ht="11.25" hidden="1" customHeight="1" outlineLevel="1" x14ac:dyDescent="0.15">
      <c r="B15" s="8"/>
      <c r="C15" s="9"/>
      <c r="D15" s="9"/>
      <c r="E15" s="10">
        <v>400056</v>
      </c>
      <c r="F15" s="18"/>
      <c r="G15" s="18"/>
      <c r="H15" s="18"/>
      <c r="I15" s="18"/>
      <c r="J15" s="19">
        <v>0</v>
      </c>
    </row>
    <row r="16" spans="2:11 16384:16384" ht="11.25" hidden="1" customHeight="1" outlineLevel="1" x14ac:dyDescent="0.15">
      <c r="B16" s="8"/>
      <c r="C16" s="9"/>
      <c r="D16" s="9"/>
      <c r="E16" s="10">
        <v>400103</v>
      </c>
      <c r="F16" s="18"/>
      <c r="G16" s="18"/>
      <c r="H16" s="18"/>
      <c r="I16" s="18"/>
      <c r="J16" s="19">
        <v>0</v>
      </c>
    </row>
    <row r="17" spans="2:11 16384:16384" ht="11.25" hidden="1" customHeight="1" outlineLevel="1" x14ac:dyDescent="0.15">
      <c r="B17" s="8"/>
      <c r="C17" s="9"/>
      <c r="D17" s="9"/>
      <c r="E17" s="10">
        <v>400102</v>
      </c>
      <c r="F17" s="18"/>
      <c r="G17" s="18"/>
      <c r="H17" s="18"/>
      <c r="I17" s="18"/>
      <c r="J17" s="19">
        <v>0</v>
      </c>
    </row>
    <row r="18" spans="2:11 16384:16384" ht="11.25" hidden="1" customHeight="1" outlineLevel="1" x14ac:dyDescent="0.15">
      <c r="B18" s="8"/>
      <c r="C18" s="9"/>
      <c r="D18" s="9"/>
      <c r="E18" s="10">
        <v>400091</v>
      </c>
      <c r="F18" s="18"/>
      <c r="G18" s="18"/>
      <c r="H18" s="18"/>
      <c r="I18" s="18"/>
      <c r="J18" s="19">
        <v>0</v>
      </c>
    </row>
    <row r="19" spans="2:11 16384:16384" outlineLevel="1" x14ac:dyDescent="0.15">
      <c r="B19" s="8"/>
      <c r="C19" s="9" t="s">
        <v>18</v>
      </c>
      <c r="D19" s="9" t="s">
        <v>19</v>
      </c>
      <c r="E19" s="10"/>
      <c r="F19" s="18">
        <v>92807.59</v>
      </c>
      <c r="G19" s="18">
        <v>78152.56</v>
      </c>
      <c r="H19" s="18">
        <v>67636.160000000003</v>
      </c>
      <c r="I19" s="18">
        <v>133756.16</v>
      </c>
      <c r="J19" s="19">
        <v>372352.47</v>
      </c>
    </row>
    <row r="20" spans="2:11 16384:16384" x14ac:dyDescent="0.15">
      <c r="B20" s="8"/>
      <c r="C20" s="9" t="s">
        <v>20</v>
      </c>
      <c r="D20" s="76" t="s">
        <v>21</v>
      </c>
      <c r="E20" s="77"/>
      <c r="F20" s="18">
        <v>19580.019999999997</v>
      </c>
      <c r="G20" s="18">
        <v>19960.32</v>
      </c>
      <c r="H20" s="18">
        <v>16784.89</v>
      </c>
      <c r="I20" s="18">
        <v>19128.989999999998</v>
      </c>
      <c r="J20" s="19">
        <v>75454.22</v>
      </c>
    </row>
    <row r="21" spans="2:11 16384:16384" s="22" customFormat="1" x14ac:dyDescent="0.15">
      <c r="B21" s="65" t="s">
        <v>22</v>
      </c>
      <c r="C21" s="78" t="s">
        <v>23</v>
      </c>
      <c r="D21" s="78"/>
      <c r="E21" s="79"/>
      <c r="F21" s="73">
        <v>555170.19999999995</v>
      </c>
      <c r="G21" s="73">
        <v>564387.37</v>
      </c>
      <c r="H21" s="73">
        <v>593637.32000000007</v>
      </c>
      <c r="I21" s="73">
        <v>641074.39</v>
      </c>
      <c r="J21" s="63">
        <v>2354269.2799999998</v>
      </c>
      <c r="K21" s="1"/>
      <c r="XFD21" s="21"/>
    </row>
    <row r="22" spans="2:11 16384:16384" s="22" customFormat="1" ht="15.75" customHeight="1" x14ac:dyDescent="0.15">
      <c r="B22" s="66"/>
      <c r="C22" s="80"/>
      <c r="D22" s="80"/>
      <c r="E22" s="81"/>
      <c r="F22" s="74"/>
      <c r="G22" s="74"/>
      <c r="H22" s="74"/>
      <c r="I22" s="74"/>
      <c r="J22" s="64"/>
      <c r="K22" s="1"/>
      <c r="XFD22" s="21"/>
    </row>
    <row r="23" spans="2:11 16384:16384" s="22" customFormat="1" x14ac:dyDescent="0.15">
      <c r="B23" s="65" t="s">
        <v>24</v>
      </c>
      <c r="C23" s="67" t="s">
        <v>25</v>
      </c>
      <c r="D23" s="67"/>
      <c r="E23" s="68"/>
      <c r="F23" s="73">
        <v>263460.22999999992</v>
      </c>
      <c r="G23" s="73">
        <v>74378.33</v>
      </c>
      <c r="H23" s="73">
        <v>321253.75999999995</v>
      </c>
      <c r="I23" s="73">
        <v>490517.96999999991</v>
      </c>
      <c r="J23" s="63">
        <v>1149610.2899999998</v>
      </c>
      <c r="K23" s="1"/>
      <c r="XFD23" s="21"/>
    </row>
    <row r="24" spans="2:11 16384:16384" s="22" customFormat="1" x14ac:dyDescent="0.15">
      <c r="B24" s="66"/>
      <c r="C24" s="69"/>
      <c r="D24" s="69"/>
      <c r="E24" s="70"/>
      <c r="F24" s="74"/>
      <c r="G24" s="74"/>
      <c r="H24" s="74"/>
      <c r="I24" s="74"/>
      <c r="J24" s="64"/>
      <c r="K24" s="1"/>
      <c r="XFD24" s="21"/>
    </row>
    <row r="25" spans="2:11 16384:16384" s="22" customFormat="1" x14ac:dyDescent="0.15">
      <c r="B25" s="65" t="s">
        <v>26</v>
      </c>
      <c r="C25" s="67" t="s">
        <v>27</v>
      </c>
      <c r="D25" s="67"/>
      <c r="E25" s="68"/>
      <c r="F25" s="63">
        <v>1345430.8299999998</v>
      </c>
      <c r="G25" s="63">
        <v>-327810.35000000021</v>
      </c>
      <c r="H25" s="63">
        <v>454679.88</v>
      </c>
      <c r="I25" s="63">
        <v>1198243.6299999999</v>
      </c>
      <c r="J25" s="63">
        <v>2670543.9899999993</v>
      </c>
      <c r="K25" s="1"/>
      <c r="XFD25" s="21"/>
    </row>
    <row r="26" spans="2:11 16384:16384" s="22" customFormat="1" x14ac:dyDescent="0.15">
      <c r="B26" s="66"/>
      <c r="C26" s="69"/>
      <c r="D26" s="69"/>
      <c r="E26" s="70"/>
      <c r="F26" s="64"/>
      <c r="G26" s="64"/>
      <c r="H26" s="64"/>
      <c r="I26" s="64"/>
      <c r="J26" s="64"/>
      <c r="K26" s="1"/>
      <c r="XFD26" s="21"/>
    </row>
    <row r="27" spans="2:11 16384:16384" s="22" customFormat="1" x14ac:dyDescent="0.15">
      <c r="B27" s="65" t="s">
        <v>28</v>
      </c>
      <c r="C27" s="67" t="s">
        <v>29</v>
      </c>
      <c r="D27" s="67"/>
      <c r="E27" s="68"/>
      <c r="F27" s="63">
        <v>786616.1</v>
      </c>
      <c r="G27" s="63">
        <v>1394735.72</v>
      </c>
      <c r="H27" s="63">
        <v>2155901.6</v>
      </c>
      <c r="I27" s="63">
        <v>1949457.7</v>
      </c>
      <c r="J27" s="63">
        <v>6286711.1200000001</v>
      </c>
      <c r="K27" s="1"/>
      <c r="XFD27" s="21"/>
    </row>
    <row r="28" spans="2:11 16384:16384" s="22" customFormat="1" x14ac:dyDescent="0.15">
      <c r="B28" s="66"/>
      <c r="C28" s="69"/>
      <c r="D28" s="69"/>
      <c r="E28" s="70"/>
      <c r="F28" s="64"/>
      <c r="G28" s="64"/>
      <c r="H28" s="64"/>
      <c r="I28" s="64"/>
      <c r="J28" s="64"/>
      <c r="K28" s="1"/>
      <c r="XFD28" s="21"/>
    </row>
    <row r="29" spans="2:11 16384:16384" s="22" customFormat="1" ht="12.6" customHeight="1" x14ac:dyDescent="0.15">
      <c r="B29" s="23"/>
      <c r="C29" s="24" t="s">
        <v>30</v>
      </c>
      <c r="D29" s="71" t="s">
        <v>31</v>
      </c>
      <c r="E29" s="72"/>
      <c r="F29" s="25">
        <v>35768</v>
      </c>
      <c r="G29" s="25">
        <v>68057.600000000006</v>
      </c>
      <c r="H29" s="25">
        <v>12479</v>
      </c>
      <c r="I29" s="25">
        <v>99144.38</v>
      </c>
      <c r="J29" s="25">
        <v>215448.98</v>
      </c>
      <c r="K29" s="1"/>
      <c r="XFD29" s="21"/>
    </row>
    <row r="30" spans="2:11 16384:16384" s="22" customFormat="1" ht="12.6" customHeight="1" x14ac:dyDescent="0.15">
      <c r="B30" s="23"/>
      <c r="C30" s="24" t="s">
        <v>32</v>
      </c>
      <c r="D30" s="71" t="s">
        <v>33</v>
      </c>
      <c r="E30" s="72"/>
      <c r="F30" s="25">
        <v>534676.14</v>
      </c>
      <c r="G30" s="25">
        <v>964072.35</v>
      </c>
      <c r="H30" s="25">
        <v>1617696.1</v>
      </c>
      <c r="I30" s="25">
        <v>1157662.04</v>
      </c>
      <c r="J30" s="25">
        <v>4274106.63</v>
      </c>
      <c r="K30" s="1"/>
      <c r="XFD30" s="21"/>
    </row>
    <row r="31" spans="2:11 16384:16384" s="22" customFormat="1" ht="12.6" customHeight="1" x14ac:dyDescent="0.15">
      <c r="B31" s="23"/>
      <c r="C31" s="24" t="s">
        <v>34</v>
      </c>
      <c r="D31" s="71" t="s">
        <v>35</v>
      </c>
      <c r="E31" s="72"/>
      <c r="F31" s="25">
        <v>202555.96</v>
      </c>
      <c r="G31" s="25">
        <v>344675.27</v>
      </c>
      <c r="H31" s="25">
        <v>474399</v>
      </c>
      <c r="I31" s="25">
        <v>614475.94999999995</v>
      </c>
      <c r="J31" s="25">
        <v>1636106.18</v>
      </c>
      <c r="K31" s="1"/>
      <c r="XFD31" s="21"/>
    </row>
    <row r="32" spans="2:11 16384:16384" s="22" customFormat="1" ht="12.6" customHeight="1" x14ac:dyDescent="0.15">
      <c r="B32" s="8"/>
      <c r="C32" s="24" t="s">
        <v>36</v>
      </c>
      <c r="D32" s="26" t="s">
        <v>37</v>
      </c>
      <c r="E32" s="27"/>
      <c r="F32" s="18">
        <v>13616</v>
      </c>
      <c r="G32" s="18">
        <v>17930.5</v>
      </c>
      <c r="H32" s="18">
        <v>51327.5</v>
      </c>
      <c r="I32" s="18">
        <v>78175.33</v>
      </c>
      <c r="J32" s="25">
        <v>161049.33000000002</v>
      </c>
      <c r="K32" s="1"/>
      <c r="XFD32" s="21"/>
    </row>
    <row r="33" spans="2:11 16384:16384" s="22" customFormat="1" x14ac:dyDescent="0.15">
      <c r="B33" s="65" t="s">
        <v>38</v>
      </c>
      <c r="C33" s="67" t="s">
        <v>39</v>
      </c>
      <c r="D33" s="67"/>
      <c r="E33" s="68"/>
      <c r="F33" s="63">
        <v>13725.4</v>
      </c>
      <c r="G33" s="63">
        <v>13765.19</v>
      </c>
      <c r="H33" s="63">
        <v>13858.95</v>
      </c>
      <c r="I33" s="63">
        <v>16871.980000000003</v>
      </c>
      <c r="J33" s="63">
        <v>58221.520000000004</v>
      </c>
      <c r="K33" s="1"/>
      <c r="XFD33" s="21"/>
    </row>
    <row r="34" spans="2:11 16384:16384" s="22" customFormat="1" x14ac:dyDescent="0.15">
      <c r="B34" s="66"/>
      <c r="C34" s="69"/>
      <c r="D34" s="69"/>
      <c r="E34" s="70"/>
      <c r="F34" s="64"/>
      <c r="G34" s="64"/>
      <c r="H34" s="64"/>
      <c r="I34" s="64"/>
      <c r="J34" s="64"/>
      <c r="K34" s="28"/>
      <c r="XFD34" s="21"/>
    </row>
    <row r="35" spans="2:11 16384:16384" s="22" customFormat="1" ht="11.25" customHeight="1" x14ac:dyDescent="0.15">
      <c r="B35" s="65" t="s">
        <v>40</v>
      </c>
      <c r="C35" s="67" t="s">
        <v>41</v>
      </c>
      <c r="D35" s="67"/>
      <c r="E35" s="68"/>
      <c r="F35" s="63">
        <v>119344.58</v>
      </c>
      <c r="G35" s="63">
        <v>227597.06</v>
      </c>
      <c r="H35" s="63">
        <v>580906.37</v>
      </c>
      <c r="I35" s="63">
        <v>302028.44999999995</v>
      </c>
      <c r="J35" s="63">
        <v>1229876.46</v>
      </c>
      <c r="K35" s="1"/>
      <c r="XFD35" s="21"/>
    </row>
    <row r="36" spans="2:11 16384:16384" s="22" customFormat="1" x14ac:dyDescent="0.15">
      <c r="B36" s="66"/>
      <c r="C36" s="69"/>
      <c r="D36" s="69"/>
      <c r="E36" s="70"/>
      <c r="F36" s="64"/>
      <c r="G36" s="64"/>
      <c r="H36" s="64"/>
      <c r="I36" s="64"/>
      <c r="J36" s="64"/>
      <c r="K36" s="28"/>
      <c r="XFD36" s="21"/>
    </row>
    <row r="37" spans="2:11 16384:16384" s="22" customFormat="1" x14ac:dyDescent="0.15">
      <c r="B37" s="29" t="s">
        <v>42</v>
      </c>
      <c r="C37" s="58" t="s">
        <v>43</v>
      </c>
      <c r="D37" s="58"/>
      <c r="E37" s="59"/>
      <c r="F37" s="30">
        <v>0</v>
      </c>
      <c r="G37" s="30">
        <v>0</v>
      </c>
      <c r="H37" s="30">
        <v>0</v>
      </c>
      <c r="I37" s="31">
        <v>0</v>
      </c>
      <c r="J37" s="30">
        <v>0</v>
      </c>
      <c r="K37" s="1"/>
      <c r="XFD37" s="21"/>
    </row>
    <row r="38" spans="2:11 16384:16384" s="2" customFormat="1" x14ac:dyDescent="0.15">
      <c r="B38" s="32"/>
      <c r="C38" s="15"/>
      <c r="D38" s="15"/>
      <c r="E38" s="33"/>
      <c r="F38" s="16"/>
      <c r="G38" s="16"/>
      <c r="H38" s="16"/>
      <c r="I38" s="16"/>
      <c r="J38" s="16"/>
      <c r="K38" s="17"/>
      <c r="XFD38" s="1"/>
    </row>
    <row r="39" spans="2:11 16384:16384" s="2" customFormat="1" x14ac:dyDescent="0.15">
      <c r="B39" s="4" t="s">
        <v>44</v>
      </c>
      <c r="C39" s="5" t="s">
        <v>45</v>
      </c>
      <c r="D39" s="5"/>
      <c r="E39" s="6"/>
      <c r="F39" s="34">
        <v>-399531.95000000019</v>
      </c>
      <c r="G39" s="34">
        <v>781184.70999999717</v>
      </c>
      <c r="H39" s="34">
        <v>-883328.65999999922</v>
      </c>
      <c r="I39" s="34">
        <v>-1208137.700000002</v>
      </c>
      <c r="J39" s="34">
        <v>-1709813.6000000089</v>
      </c>
      <c r="K39" s="12"/>
      <c r="XFD39" s="1"/>
    </row>
    <row r="40" spans="2:11 16384:16384" s="22" customFormat="1" x14ac:dyDescent="0.15">
      <c r="B40" s="35"/>
      <c r="C40" s="36"/>
      <c r="D40" s="36"/>
      <c r="E40" s="37"/>
      <c r="F40" s="38"/>
      <c r="G40" s="38"/>
      <c r="H40" s="38"/>
      <c r="I40" s="38"/>
      <c r="J40" s="38"/>
      <c r="K40" s="39"/>
      <c r="XFD40" s="21"/>
    </row>
    <row r="41" spans="2:11 16384:16384" s="2" customFormat="1" x14ac:dyDescent="0.15">
      <c r="B41" s="4" t="s">
        <v>46</v>
      </c>
      <c r="C41" s="5"/>
      <c r="D41" s="5"/>
      <c r="E41" s="6"/>
      <c r="F41" s="7">
        <v>26819824.170000002</v>
      </c>
      <c r="G41" s="7">
        <v>26420292.219999999</v>
      </c>
      <c r="H41" s="7">
        <v>27201476.850000001</v>
      </c>
      <c r="I41" s="7">
        <v>26318148.190000001</v>
      </c>
      <c r="J41" s="7">
        <v>26819824.170000002</v>
      </c>
      <c r="K41" s="12"/>
      <c r="XFD41" s="1"/>
    </row>
    <row r="42" spans="2:11 16384:16384" ht="11.25" hidden="1" customHeight="1" x14ac:dyDescent="0.15">
      <c r="B42" s="8"/>
      <c r="C42" s="9" t="s">
        <v>47</v>
      </c>
      <c r="D42" s="9"/>
      <c r="E42" s="10"/>
      <c r="F42" s="19">
        <v>21514080.370000001</v>
      </c>
      <c r="G42" s="19">
        <v>20995254.98</v>
      </c>
      <c r="H42" s="19">
        <v>21654973.449999999</v>
      </c>
      <c r="I42" s="19">
        <v>20650924.690000001</v>
      </c>
      <c r="J42" s="19">
        <v>21514080.370000001</v>
      </c>
      <c r="K42" s="1" t="s">
        <v>48</v>
      </c>
    </row>
    <row r="43" spans="2:11 16384:16384" ht="11.25" hidden="1" customHeight="1" x14ac:dyDescent="0.15">
      <c r="B43" s="8"/>
      <c r="C43" s="9" t="s">
        <v>49</v>
      </c>
      <c r="D43" s="9"/>
      <c r="E43" s="10"/>
      <c r="F43" s="19">
        <v>3374046.76</v>
      </c>
      <c r="G43" s="19">
        <v>3409346.66</v>
      </c>
      <c r="H43" s="19">
        <v>3445598.28</v>
      </c>
      <c r="I43" s="19">
        <v>3480967.52</v>
      </c>
      <c r="J43" s="19">
        <v>3374046.76</v>
      </c>
      <c r="K43" s="1" t="s">
        <v>48</v>
      </c>
    </row>
    <row r="44" spans="2:11 16384:16384" ht="11.25" hidden="1" customHeight="1" x14ac:dyDescent="0.15">
      <c r="B44" s="8"/>
      <c r="C44" s="9" t="s">
        <v>50</v>
      </c>
      <c r="D44" s="9"/>
      <c r="E44" s="10"/>
      <c r="F44" s="19">
        <v>1931697.04</v>
      </c>
      <c r="G44" s="19">
        <v>2015690.58</v>
      </c>
      <c r="H44" s="19">
        <v>2100905.12</v>
      </c>
      <c r="I44" s="19">
        <v>2186255.98</v>
      </c>
      <c r="J44" s="19">
        <v>1931697.04</v>
      </c>
      <c r="K44" s="1" t="s">
        <v>48</v>
      </c>
    </row>
    <row r="45" spans="2:11 16384:16384" s="40" customFormat="1" x14ac:dyDescent="0.15">
      <c r="F45" s="41"/>
      <c r="G45" s="41"/>
      <c r="H45" s="41"/>
      <c r="I45" s="41"/>
      <c r="J45" s="41"/>
      <c r="K45" s="42"/>
    </row>
    <row r="46" spans="2:11 16384:16384" s="2" customFormat="1" x14ac:dyDescent="0.15">
      <c r="B46" s="4" t="s">
        <v>51</v>
      </c>
      <c r="C46" s="5"/>
      <c r="D46" s="5"/>
      <c r="E46" s="6"/>
      <c r="F46" s="7">
        <v>26420292.220000003</v>
      </c>
      <c r="G46" s="7">
        <v>27201476.929999996</v>
      </c>
      <c r="H46" s="7">
        <v>26318148.190000001</v>
      </c>
      <c r="I46" s="7">
        <v>25110010.489999998</v>
      </c>
      <c r="J46" s="7">
        <v>25110010.569999993</v>
      </c>
      <c r="K46" s="12"/>
      <c r="XFD46" s="1"/>
    </row>
    <row r="47" spans="2:11 16384:16384" s="40" customFormat="1" hidden="1" x14ac:dyDescent="0.15">
      <c r="B47" s="8"/>
      <c r="C47" s="9" t="s">
        <v>52</v>
      </c>
      <c r="D47" s="9"/>
      <c r="E47" s="10"/>
      <c r="F47" s="19"/>
      <c r="G47" s="19"/>
      <c r="H47" s="19"/>
      <c r="I47" s="19"/>
      <c r="J47" s="19"/>
      <c r="K47" s="43"/>
    </row>
    <row r="48" spans="2:11 16384:16384" s="40" customFormat="1" hidden="1" x14ac:dyDescent="0.15">
      <c r="B48" s="8"/>
      <c r="C48" s="9" t="s">
        <v>53</v>
      </c>
      <c r="D48" s="9"/>
      <c r="E48" s="10"/>
      <c r="F48" s="19"/>
      <c r="G48" s="19"/>
      <c r="H48" s="19"/>
      <c r="I48" s="19"/>
      <c r="J48" s="19"/>
      <c r="K48" s="43"/>
    </row>
    <row r="49" spans="2:11 16384:16384" s="40" customFormat="1" hidden="1" x14ac:dyDescent="0.15">
      <c r="B49" s="8"/>
      <c r="C49" s="9" t="s">
        <v>54</v>
      </c>
      <c r="D49" s="9"/>
      <c r="E49" s="10"/>
      <c r="F49" s="19"/>
      <c r="G49" s="19"/>
      <c r="H49" s="19"/>
      <c r="I49" s="19"/>
      <c r="J49" s="19"/>
      <c r="K49" s="43"/>
    </row>
    <row r="50" spans="2:11 16384:16384" s="2" customFormat="1" hidden="1" x14ac:dyDescent="0.15">
      <c r="B50" s="4"/>
      <c r="C50" s="5" t="s">
        <v>55</v>
      </c>
      <c r="D50" s="5"/>
      <c r="E50" s="6"/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12"/>
      <c r="XFD50" s="1"/>
    </row>
    <row r="51" spans="2:11 16384:16384" s="40" customFormat="1" x14ac:dyDescent="0.15">
      <c r="E51" s="43"/>
      <c r="F51" s="44"/>
      <c r="G51" s="44"/>
      <c r="H51" s="44"/>
      <c r="I51" s="44"/>
      <c r="J51" s="41"/>
      <c r="K51" s="43"/>
    </row>
    <row r="52" spans="2:11 16384:16384" s="2" customFormat="1" x14ac:dyDescent="0.15">
      <c r="B52" s="4" t="s">
        <v>56</v>
      </c>
      <c r="C52" s="5" t="s">
        <v>57</v>
      </c>
      <c r="D52" s="5"/>
      <c r="E52" s="6"/>
      <c r="F52" s="34">
        <v>721116.49999999814</v>
      </c>
      <c r="G52" s="34">
        <v>-401867.85000000149</v>
      </c>
      <c r="H52" s="34">
        <v>140222.35000000894</v>
      </c>
      <c r="I52" s="34">
        <v>-1095687.5500000059</v>
      </c>
      <c r="J52" s="34">
        <v>-636216.55000000028</v>
      </c>
      <c r="K52" s="45"/>
    </row>
    <row r="53" spans="2:11 16384:16384" x14ac:dyDescent="0.15">
      <c r="B53" s="8"/>
      <c r="C53" s="9" t="s">
        <v>58</v>
      </c>
      <c r="D53" s="9"/>
      <c r="E53" s="10"/>
      <c r="F53" s="46">
        <v>286146.50999999791</v>
      </c>
      <c r="G53" s="46">
        <v>59236.969999998808</v>
      </c>
      <c r="H53" s="46">
        <v>-792037.50999999046</v>
      </c>
      <c r="I53" s="46">
        <v>446284.77999999374</v>
      </c>
      <c r="J53" s="46">
        <v>-369.25</v>
      </c>
      <c r="K53" s="28"/>
    </row>
    <row r="54" spans="2:11 16384:16384" x14ac:dyDescent="0.15">
      <c r="B54" s="8"/>
      <c r="C54" s="9" t="s">
        <v>59</v>
      </c>
      <c r="D54" s="9"/>
      <c r="E54" s="10"/>
      <c r="F54" s="46">
        <v>434969.99000000022</v>
      </c>
      <c r="G54" s="46">
        <v>-461104.8200000003</v>
      </c>
      <c r="H54" s="46">
        <v>932259.8599999994</v>
      </c>
      <c r="I54" s="46">
        <v>-1541972.3299999996</v>
      </c>
      <c r="J54" s="46">
        <v>-635847.30000000028</v>
      </c>
      <c r="K54" s="28"/>
    </row>
    <row r="55" spans="2:11 16384:16384" s="40" customFormat="1" x14ac:dyDescent="0.15">
      <c r="F55" s="47"/>
      <c r="G55" s="41"/>
      <c r="H55" s="44"/>
      <c r="J55" s="48"/>
    </row>
    <row r="56" spans="2:11 16384:16384" x14ac:dyDescent="0.15">
      <c r="B56" s="4" t="s">
        <v>60</v>
      </c>
      <c r="C56" s="5" t="s">
        <v>61</v>
      </c>
      <c r="D56" s="5"/>
      <c r="E56" s="6"/>
      <c r="F56" s="34">
        <v>321584.54999999795</v>
      </c>
      <c r="G56" s="34">
        <v>379316.85999999568</v>
      </c>
      <c r="H56" s="34">
        <v>-743106.30999999028</v>
      </c>
      <c r="I56" s="34">
        <v>-2303825.2500000079</v>
      </c>
      <c r="J56" s="34">
        <v>-2346030.1500000092</v>
      </c>
      <c r="K56" s="20"/>
    </row>
    <row r="57" spans="2:11 16384:16384" s="40" customFormat="1" x14ac:dyDescent="0.15">
      <c r="F57" s="47"/>
      <c r="G57" s="41"/>
      <c r="H57" s="44"/>
      <c r="J57" s="48"/>
    </row>
    <row r="58" spans="2:11 16384:16384" s="2" customFormat="1" x14ac:dyDescent="0.15">
      <c r="B58" s="4" t="s">
        <v>62</v>
      </c>
      <c r="C58" s="5"/>
      <c r="D58" s="5"/>
      <c r="E58" s="6"/>
      <c r="F58" s="7">
        <v>34354466.5</v>
      </c>
      <c r="G58" s="7">
        <v>34676051.049999997</v>
      </c>
      <c r="H58" s="7">
        <v>35055367.829999998</v>
      </c>
      <c r="I58" s="7">
        <v>34312261.519999996</v>
      </c>
      <c r="J58" s="7">
        <v>34354466.5</v>
      </c>
      <c r="K58" s="45"/>
    </row>
    <row r="59" spans="2:11 16384:16384" x14ac:dyDescent="0.15">
      <c r="B59" s="8"/>
      <c r="C59" s="9" t="s">
        <v>47</v>
      </c>
      <c r="D59" s="9"/>
      <c r="E59" s="10"/>
      <c r="F59" s="19">
        <v>29048722.699999999</v>
      </c>
      <c r="G59" s="19">
        <v>29251013.809999999</v>
      </c>
      <c r="H59" s="19">
        <v>29508864.43</v>
      </c>
      <c r="I59" s="19">
        <v>28645038.02</v>
      </c>
      <c r="J59" s="19">
        <v>29048722.699999999</v>
      </c>
    </row>
    <row r="60" spans="2:11 16384:16384" x14ac:dyDescent="0.15">
      <c r="B60" s="8"/>
      <c r="C60" s="9" t="s">
        <v>49</v>
      </c>
      <c r="D60" s="9"/>
      <c r="E60" s="10"/>
      <c r="F60" s="19">
        <v>3374046.76</v>
      </c>
      <c r="G60" s="19">
        <v>3409346.66</v>
      </c>
      <c r="H60" s="19">
        <v>3445598.28</v>
      </c>
      <c r="I60" s="19">
        <v>3480967.52</v>
      </c>
      <c r="J60" s="19">
        <v>3374046.76</v>
      </c>
    </row>
    <row r="61" spans="2:11 16384:16384" x14ac:dyDescent="0.15">
      <c r="B61" s="8"/>
      <c r="C61" s="9" t="s">
        <v>50</v>
      </c>
      <c r="D61" s="9"/>
      <c r="E61" s="10"/>
      <c r="F61" s="19">
        <v>1931697.04</v>
      </c>
      <c r="G61" s="19">
        <v>2015690.58</v>
      </c>
      <c r="H61" s="19">
        <v>2100905.12</v>
      </c>
      <c r="I61" s="19">
        <v>2186255.98</v>
      </c>
      <c r="J61" s="19">
        <v>1931697.04</v>
      </c>
    </row>
    <row r="62" spans="2:11 16384:16384" x14ac:dyDescent="0.15">
      <c r="B62" s="8"/>
      <c r="C62" s="9" t="s">
        <v>63</v>
      </c>
      <c r="D62" s="9"/>
      <c r="E62" s="10"/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2:11 16384:16384" x14ac:dyDescent="0.15">
      <c r="B63" s="8"/>
      <c r="C63" s="9"/>
      <c r="D63" s="9"/>
      <c r="E63" s="10"/>
      <c r="F63" s="19"/>
      <c r="G63" s="19"/>
      <c r="H63" s="19"/>
      <c r="I63" s="19"/>
      <c r="J63" s="19">
        <v>0</v>
      </c>
    </row>
    <row r="64" spans="2:11 16384:16384" x14ac:dyDescent="0.15">
      <c r="B64" s="4" t="s">
        <v>64</v>
      </c>
      <c r="C64" s="5" t="s">
        <v>65</v>
      </c>
      <c r="D64" s="5"/>
      <c r="E64" s="6"/>
      <c r="F64" s="7">
        <v>34676051.049999997</v>
      </c>
      <c r="G64" s="7">
        <v>35055367.909999996</v>
      </c>
      <c r="H64" s="7">
        <v>34312261.520000011</v>
      </c>
      <c r="I64" s="7">
        <v>32008436.269999988</v>
      </c>
      <c r="J64" s="7">
        <v>32008436.34999999</v>
      </c>
      <c r="K64" s="20"/>
    </row>
    <row r="65" spans="2:10" s="40" customFormat="1" x14ac:dyDescent="0.15">
      <c r="F65" s="47"/>
      <c r="G65" s="41"/>
      <c r="H65" s="44"/>
      <c r="I65" s="41"/>
      <c r="J65" s="44"/>
    </row>
    <row r="66" spans="2:10" ht="15" customHeight="1" x14ac:dyDescent="0.15">
      <c r="C66" s="49"/>
      <c r="D66" s="49"/>
      <c r="E66" s="50" t="s">
        <v>66</v>
      </c>
      <c r="G66" s="50"/>
      <c r="H66" s="60" t="s">
        <v>66</v>
      </c>
      <c r="I66" s="60"/>
      <c r="J66" s="60"/>
    </row>
    <row r="67" spans="2:10" ht="15" customHeight="1" x14ac:dyDescent="0.15">
      <c r="B67" s="51"/>
      <c r="D67" s="52"/>
      <c r="E67" s="53" t="s">
        <v>67</v>
      </c>
      <c r="G67" s="53"/>
      <c r="H67" s="61" t="s">
        <v>68</v>
      </c>
      <c r="I67" s="61"/>
      <c r="J67" s="61"/>
    </row>
    <row r="68" spans="2:10" ht="15" customHeight="1" x14ac:dyDescent="0.15">
      <c r="D68" s="54"/>
      <c r="E68" s="55" t="s">
        <v>69</v>
      </c>
      <c r="G68" s="55"/>
      <c r="H68" s="61" t="s">
        <v>70</v>
      </c>
      <c r="I68" s="61"/>
      <c r="J68" s="61"/>
    </row>
    <row r="69" spans="2:10" ht="15" customHeight="1" x14ac:dyDescent="0.15">
      <c r="D69" s="54"/>
      <c r="E69" s="53" t="s">
        <v>71</v>
      </c>
      <c r="G69" s="53"/>
      <c r="H69" s="62" t="s">
        <v>72</v>
      </c>
      <c r="I69" s="62"/>
      <c r="J69" s="62"/>
    </row>
    <row r="70" spans="2:10" x14ac:dyDescent="0.15"/>
    <row r="71" spans="2:10" hidden="1" x14ac:dyDescent="0.15"/>
    <row r="72" spans="2:10" hidden="1" x14ac:dyDescent="0.15"/>
    <row r="73" spans="2:10" hidden="1" x14ac:dyDescent="0.15"/>
    <row r="74" spans="2:10" hidden="1" x14ac:dyDescent="0.15"/>
    <row r="75" spans="2:10" hidden="1" x14ac:dyDescent="0.15"/>
    <row r="76" spans="2:10" hidden="1" x14ac:dyDescent="0.15"/>
    <row r="77" spans="2:10" hidden="1" x14ac:dyDescent="0.15"/>
    <row r="78" spans="2:10" hidden="1" x14ac:dyDescent="0.15"/>
    <row r="79" spans="2:10" hidden="1" x14ac:dyDescent="0.15"/>
    <row r="80" spans="2:10" hidden="1" x14ac:dyDescent="0.15"/>
    <row r="81" spans="6:10" hidden="1" x14ac:dyDescent="0.15"/>
    <row r="82" spans="6:10" hidden="1" x14ac:dyDescent="0.15"/>
    <row r="83" spans="6:10" hidden="1" x14ac:dyDescent="0.15"/>
    <row r="84" spans="6:10" hidden="1" x14ac:dyDescent="0.15"/>
    <row r="85" spans="6:10" hidden="1" x14ac:dyDescent="0.15"/>
    <row r="86" spans="6:10" hidden="1" x14ac:dyDescent="0.15"/>
    <row r="87" spans="6:10" hidden="1" x14ac:dyDescent="0.15"/>
    <row r="88" spans="6:10" hidden="1" x14ac:dyDescent="0.15"/>
    <row r="89" spans="6:10" hidden="1" x14ac:dyDescent="0.15"/>
    <row r="90" spans="6:10" hidden="1" x14ac:dyDescent="0.15"/>
    <row r="91" spans="6:10" hidden="1" x14ac:dyDescent="0.15"/>
    <row r="92" spans="6:10" hidden="1" x14ac:dyDescent="0.15"/>
    <row r="93" spans="6:10" x14ac:dyDescent="0.15"/>
    <row r="94" spans="6:10" x14ac:dyDescent="0.15"/>
    <row r="95" spans="6:10" hidden="1" x14ac:dyDescent="0.15">
      <c r="F95" s="47">
        <f>-'[1]BALANCETE 05_2023'!G11-'[1]BALANCETE 05_2023'!G12-'[1]BALANCETE 05_2023'!G50</f>
        <v>357022.58999999613</v>
      </c>
      <c r="G95" s="47">
        <f>'[1]BALANCETE 06_2023'!G11-'[1]BALANCETE 06_2023'!G12</f>
        <v>59236.969999998808</v>
      </c>
      <c r="H95" s="47">
        <f>-'[1]BALANCETE 07_2023'!G12-'[1]BALANCETE 07_2023'!G11</f>
        <v>-694175.1099999994</v>
      </c>
      <c r="I95" s="47">
        <f>I53-'[1]BALANCETE 07_2023'!H12</f>
        <v>446284.77999999374</v>
      </c>
      <c r="J95" s="47" t="s">
        <v>73</v>
      </c>
    </row>
    <row r="96" spans="6:10" hidden="1" x14ac:dyDescent="0.15">
      <c r="F96" s="47">
        <f>F54</f>
        <v>434969.99000000022</v>
      </c>
      <c r="G96" s="47">
        <f>G54</f>
        <v>-461104.8200000003</v>
      </c>
      <c r="H96" s="47">
        <f>H54</f>
        <v>932259.8599999994</v>
      </c>
      <c r="I96" s="47">
        <f>I54</f>
        <v>-1541972.3299999996</v>
      </c>
      <c r="J96" s="47" t="s">
        <v>74</v>
      </c>
    </row>
    <row r="97" spans="6:10" hidden="1" x14ac:dyDescent="0.15">
      <c r="F97" s="47">
        <f>'[1]BALANCETE 05_2023'!C12</f>
        <v>34354466.5</v>
      </c>
      <c r="G97" s="47">
        <f>'[1]BALANCETE 06_2023'!C12</f>
        <v>34676051.049999997</v>
      </c>
      <c r="H97" s="47">
        <f>'[1]BALANCETE 07_2023'!C12</f>
        <v>35055367.829999998</v>
      </c>
      <c r="I97" s="47">
        <f>'[1]BALANCETE 08_2023'!C12</f>
        <v>34312261.520000003</v>
      </c>
      <c r="J97" s="56" t="s">
        <v>75</v>
      </c>
    </row>
    <row r="98" spans="6:10" hidden="1" x14ac:dyDescent="0.15">
      <c r="F98" s="47">
        <f>F39</f>
        <v>-399531.95000000019</v>
      </c>
      <c r="G98" s="47">
        <f>G39</f>
        <v>781184.70999999717</v>
      </c>
      <c r="H98" s="47">
        <f>H39</f>
        <v>-883328.65999999922</v>
      </c>
      <c r="I98" s="47">
        <f>I39</f>
        <v>-1208137.700000002</v>
      </c>
      <c r="J98" s="57" t="s">
        <v>76</v>
      </c>
    </row>
    <row r="99" spans="6:10" hidden="1" x14ac:dyDescent="0.15">
      <c r="F99" s="47">
        <f>-'[1]BALANCETE 05_2023'!F12</f>
        <v>-34676051.049999997</v>
      </c>
      <c r="G99" s="47">
        <f>-'[1]BALANCETE 06_2023'!F12</f>
        <v>-35055367.829999998</v>
      </c>
      <c r="H99" s="47">
        <f>-'[1]BALANCETE 07_2023'!F12</f>
        <v>-34312261.520000003</v>
      </c>
      <c r="I99" s="47">
        <f>-'[1]BALANCETE 08_2023'!F12</f>
        <v>-32008436.25</v>
      </c>
      <c r="J99" s="57" t="s">
        <v>77</v>
      </c>
    </row>
    <row r="100" spans="6:10" hidden="1" x14ac:dyDescent="0.15">
      <c r="F100" s="47">
        <f>SUM(F95:F99)</f>
        <v>70876.079999998212</v>
      </c>
      <c r="G100" s="47">
        <f>SUM(G95:G99)</f>
        <v>7.9999998211860657E-2</v>
      </c>
      <c r="H100" s="47">
        <f>SUM(H95:H99)</f>
        <v>97862.39999999851</v>
      </c>
      <c r="I100" s="47">
        <f>SUM(I95:I99)</f>
        <v>1.9999995827674866E-2</v>
      </c>
      <c r="J100" s="42"/>
    </row>
    <row r="101" spans="6:10" x14ac:dyDescent="0.15"/>
    <row r="102" spans="6:10" x14ac:dyDescent="0.15"/>
    <row r="103" spans="6:10" x14ac:dyDescent="0.15"/>
    <row r="104" spans="6:10" x14ac:dyDescent="0.15"/>
    <row r="105" spans="6:10" x14ac:dyDescent="0.15"/>
    <row r="106" spans="6:10" x14ac:dyDescent="0.15"/>
    <row r="107" spans="6:10" x14ac:dyDescent="0.15"/>
    <row r="108" spans="6:10" x14ac:dyDescent="0.15"/>
    <row r="109" spans="6:10" x14ac:dyDescent="0.15"/>
    <row r="110" spans="6:10" x14ac:dyDescent="0.15"/>
    <row r="111" spans="6:10" x14ac:dyDescent="0.15"/>
    <row r="112" spans="6:10" x14ac:dyDescent="0.15"/>
    <row r="113" x14ac:dyDescent="0.15"/>
    <row r="114" x14ac:dyDescent="0.15"/>
    <row r="115" x14ac:dyDescent="0.15"/>
    <row r="116" x14ac:dyDescent="0.15"/>
    <row r="117" x14ac:dyDescent="0.15"/>
    <row r="118" x14ac:dyDescent="0.15"/>
    <row r="119" x14ac:dyDescent="0.15"/>
    <row r="120" x14ac:dyDescent="0.15"/>
    <row r="121" x14ac:dyDescent="0.15"/>
    <row r="122" x14ac:dyDescent="0.15"/>
    <row r="123" x14ac:dyDescent="0.15"/>
    <row r="124" x14ac:dyDescent="0.15"/>
    <row r="125" x14ac:dyDescent="0.15"/>
    <row r="126" x14ac:dyDescent="0.15"/>
    <row r="127" x14ac:dyDescent="0.15"/>
    <row r="128" x14ac:dyDescent="0.15"/>
    <row r="129" x14ac:dyDescent="0.15"/>
    <row r="130" x14ac:dyDescent="0.15"/>
    <row r="131" x14ac:dyDescent="0.15"/>
    <row r="132" x14ac:dyDescent="0.15"/>
    <row r="133" x14ac:dyDescent="0.15"/>
    <row r="134" x14ac:dyDescent="0.15"/>
    <row r="135" x14ac:dyDescent="0.15"/>
    <row r="136" x14ac:dyDescent="0.15"/>
    <row r="137" x14ac:dyDescent="0.15"/>
    <row r="138" x14ac:dyDescent="0.15"/>
    <row r="139" x14ac:dyDescent="0.15"/>
    <row r="140" x14ac:dyDescent="0.15"/>
    <row r="141" x14ac:dyDescent="0.15"/>
    <row r="142" x14ac:dyDescent="0.15"/>
    <row r="143" x14ac:dyDescent="0.15"/>
    <row r="144" x14ac:dyDescent="0.15"/>
    <row r="145" x14ac:dyDescent="0.15"/>
    <row r="146" x14ac:dyDescent="0.15"/>
    <row r="147" x14ac:dyDescent="0.15"/>
    <row r="148" x14ac:dyDescent="0.15"/>
    <row r="149" x14ac:dyDescent="0.15"/>
    <row r="150" x14ac:dyDescent="0.15"/>
    <row r="151" x14ac:dyDescent="0.15"/>
    <row r="152" x14ac:dyDescent="0.15"/>
    <row r="153" x14ac:dyDescent="0.15"/>
    <row r="154" x14ac:dyDescent="0.15"/>
    <row r="155" x14ac:dyDescent="0.15"/>
    <row r="156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  <row r="188" x14ac:dyDescent="0.15"/>
    <row r="189" x14ac:dyDescent="0.15"/>
    <row r="190" x14ac:dyDescent="0.15"/>
    <row r="191" x14ac:dyDescent="0.15"/>
    <row r="192" x14ac:dyDescent="0.15"/>
    <row r="193" x14ac:dyDescent="0.15"/>
    <row r="194" x14ac:dyDescent="0.15"/>
    <row r="195" x14ac:dyDescent="0.15"/>
    <row r="196" x14ac:dyDescent="0.15"/>
    <row r="197" x14ac:dyDescent="0.15"/>
    <row r="198" x14ac:dyDescent="0.15"/>
    <row r="199" x14ac:dyDescent="0.15"/>
    <row r="200" x14ac:dyDescent="0.15"/>
    <row r="201" x14ac:dyDescent="0.15"/>
    <row r="202" x14ac:dyDescent="0.15"/>
    <row r="203" x14ac:dyDescent="0.15"/>
    <row r="204" x14ac:dyDescent="0.15"/>
    <row r="205" x14ac:dyDescent="0.15"/>
    <row r="206" x14ac:dyDescent="0.15"/>
    <row r="207" x14ac:dyDescent="0.15"/>
    <row r="208" x14ac:dyDescent="0.15"/>
    <row r="209" x14ac:dyDescent="0.15"/>
    <row r="210" x14ac:dyDescent="0.15"/>
    <row r="211" x14ac:dyDescent="0.15"/>
    <row r="212" x14ac:dyDescent="0.15"/>
    <row r="213" x14ac:dyDescent="0.15"/>
    <row r="214" x14ac:dyDescent="0.15"/>
    <row r="215" x14ac:dyDescent="0.15"/>
    <row r="216" x14ac:dyDescent="0.15"/>
    <row r="217" x14ac:dyDescent="0.15"/>
    <row r="218" x14ac:dyDescent="0.15"/>
    <row r="219" x14ac:dyDescent="0.15"/>
    <row r="220" x14ac:dyDescent="0.15"/>
    <row r="221" x14ac:dyDescent="0.15"/>
    <row r="222" x14ac:dyDescent="0.15"/>
    <row r="223" x14ac:dyDescent="0.15"/>
    <row r="224" x14ac:dyDescent="0.15"/>
    <row r="225" x14ac:dyDescent="0.15"/>
    <row r="226" x14ac:dyDescent="0.15"/>
    <row r="227" x14ac:dyDescent="0.15"/>
    <row r="228" x14ac:dyDescent="0.15"/>
    <row r="229" x14ac:dyDescent="0.15"/>
    <row r="230" x14ac:dyDescent="0.15"/>
    <row r="231" x14ac:dyDescent="0.15"/>
    <row r="232" x14ac:dyDescent="0.15"/>
    <row r="233" x14ac:dyDescent="0.15"/>
    <row r="234" x14ac:dyDescent="0.15"/>
    <row r="235" x14ac:dyDescent="0.15"/>
    <row r="236" x14ac:dyDescent="0.15"/>
    <row r="237" x14ac:dyDescent="0.15"/>
    <row r="238" x14ac:dyDescent="0.15"/>
    <row r="239" x14ac:dyDescent="0.15"/>
    <row r="240" x14ac:dyDescent="0.15"/>
    <row r="241" x14ac:dyDescent="0.15"/>
    <row r="242" x14ac:dyDescent="0.15"/>
    <row r="243" x14ac:dyDescent="0.15"/>
    <row r="244" x14ac:dyDescent="0.15"/>
    <row r="245" x14ac:dyDescent="0.15"/>
    <row r="246" x14ac:dyDescent="0.15"/>
    <row r="247" x14ac:dyDescent="0.15"/>
    <row r="248" x14ac:dyDescent="0.15"/>
    <row r="249" x14ac:dyDescent="0.15"/>
    <row r="250" x14ac:dyDescent="0.15"/>
    <row r="251" x14ac:dyDescent="0.15"/>
    <row r="252" x14ac:dyDescent="0.15"/>
    <row r="253" x14ac:dyDescent="0.15"/>
    <row r="254" x14ac:dyDescent="0.15"/>
    <row r="255" x14ac:dyDescent="0.15"/>
    <row r="256" x14ac:dyDescent="0.15"/>
    <row r="257" x14ac:dyDescent="0.15"/>
    <row r="258" x14ac:dyDescent="0.15"/>
    <row r="259" x14ac:dyDescent="0.15"/>
    <row r="260" x14ac:dyDescent="0.15"/>
    <row r="261" x14ac:dyDescent="0.15"/>
    <row r="262" x14ac:dyDescent="0.15"/>
    <row r="263" x14ac:dyDescent="0.15"/>
    <row r="264" x14ac:dyDescent="0.15"/>
    <row r="265" x14ac:dyDescent="0.15"/>
    <row r="266" x14ac:dyDescent="0.15"/>
    <row r="267" x14ac:dyDescent="0.15"/>
    <row r="268" x14ac:dyDescent="0.15"/>
    <row r="269" x14ac:dyDescent="0.15"/>
    <row r="270" x14ac:dyDescent="0.15"/>
    <row r="271" x14ac:dyDescent="0.15"/>
    <row r="272" x14ac:dyDescent="0.15"/>
    <row r="273" x14ac:dyDescent="0.15"/>
    <row r="274" x14ac:dyDescent="0.15"/>
    <row r="275" x14ac:dyDescent="0.15"/>
    <row r="276" x14ac:dyDescent="0.15"/>
    <row r="277" x14ac:dyDescent="0.15"/>
    <row r="278" x14ac:dyDescent="0.15"/>
    <row r="279" x14ac:dyDescent="0.15"/>
    <row r="280" x14ac:dyDescent="0.15"/>
    <row r="281" x14ac:dyDescent="0.15"/>
    <row r="282" x14ac:dyDescent="0.15"/>
    <row r="283" x14ac:dyDescent="0.15"/>
    <row r="284" x14ac:dyDescent="0.15"/>
    <row r="285" x14ac:dyDescent="0.15"/>
    <row r="286" x14ac:dyDescent="0.15"/>
    <row r="287" x14ac:dyDescent="0.15"/>
    <row r="288" x14ac:dyDescent="0.15"/>
    <row r="289" x14ac:dyDescent="0.15"/>
    <row r="290" x14ac:dyDescent="0.15"/>
    <row r="291" x14ac:dyDescent="0.15"/>
    <row r="292" x14ac:dyDescent="0.15"/>
    <row r="293" x14ac:dyDescent="0.15"/>
    <row r="294" x14ac:dyDescent="0.15"/>
    <row r="295" x14ac:dyDescent="0.15"/>
    <row r="296" x14ac:dyDescent="0.15"/>
    <row r="297" x14ac:dyDescent="0.15"/>
    <row r="298" x14ac:dyDescent="0.15"/>
    <row r="299" x14ac:dyDescent="0.15"/>
    <row r="300" x14ac:dyDescent="0.15"/>
    <row r="301" x14ac:dyDescent="0.15"/>
    <row r="302" x14ac:dyDescent="0.15"/>
    <row r="303" x14ac:dyDescent="0.15"/>
    <row r="304" x14ac:dyDescent="0.15"/>
    <row r="305" x14ac:dyDescent="0.15"/>
    <row r="306" x14ac:dyDescent="0.15"/>
    <row r="307" x14ac:dyDescent="0.15"/>
    <row r="308" x14ac:dyDescent="0.15"/>
    <row r="309" x14ac:dyDescent="0.15"/>
    <row r="310" x14ac:dyDescent="0.15"/>
    <row r="311" x14ac:dyDescent="0.15"/>
    <row r="312" x14ac:dyDescent="0.15"/>
    <row r="313" x14ac:dyDescent="0.15"/>
    <row r="314" x14ac:dyDescent="0.15"/>
    <row r="315" x14ac:dyDescent="0.15"/>
    <row r="316" x14ac:dyDescent="0.15"/>
    <row r="317" x14ac:dyDescent="0.15"/>
    <row r="318" x14ac:dyDescent="0.15"/>
    <row r="319" x14ac:dyDescent="0.15"/>
    <row r="320" x14ac:dyDescent="0.15"/>
    <row r="321" x14ac:dyDescent="0.15"/>
    <row r="322" x14ac:dyDescent="0.15"/>
    <row r="323" x14ac:dyDescent="0.15"/>
    <row r="324" x14ac:dyDescent="0.15"/>
    <row r="325" x14ac:dyDescent="0.15"/>
    <row r="326" x14ac:dyDescent="0.15"/>
    <row r="327" x14ac:dyDescent="0.15"/>
    <row r="328" x14ac:dyDescent="0.15"/>
    <row r="329" x14ac:dyDescent="0.15"/>
    <row r="330" x14ac:dyDescent="0.15"/>
    <row r="331" x14ac:dyDescent="0.15"/>
    <row r="332" x14ac:dyDescent="0.15"/>
    <row r="333" x14ac:dyDescent="0.15"/>
    <row r="334" x14ac:dyDescent="0.15"/>
    <row r="335" x14ac:dyDescent="0.15"/>
    <row r="336" x14ac:dyDescent="0.15"/>
    <row r="337" x14ac:dyDescent="0.15"/>
    <row r="338" x14ac:dyDescent="0.15"/>
    <row r="339" x14ac:dyDescent="0.15"/>
    <row r="340" x14ac:dyDescent="0.15"/>
    <row r="341" x14ac:dyDescent="0.15"/>
    <row r="342" x14ac:dyDescent="0.15"/>
    <row r="343" x14ac:dyDescent="0.15"/>
    <row r="344" x14ac:dyDescent="0.15"/>
    <row r="345" x14ac:dyDescent="0.15"/>
    <row r="346" x14ac:dyDescent="0.15"/>
    <row r="347" x14ac:dyDescent="0.15"/>
    <row r="348" x14ac:dyDescent="0.15"/>
    <row r="349" x14ac:dyDescent="0.15"/>
    <row r="350" x14ac:dyDescent="0.15"/>
    <row r="351" x14ac:dyDescent="0.15"/>
    <row r="352" x14ac:dyDescent="0.15"/>
    <row r="353" x14ac:dyDescent="0.15"/>
    <row r="354" x14ac:dyDescent="0.15"/>
    <row r="355" x14ac:dyDescent="0.15"/>
    <row r="356" x14ac:dyDescent="0.15"/>
    <row r="357" x14ac:dyDescent="0.15"/>
    <row r="358" x14ac:dyDescent="0.15"/>
    <row r="359" x14ac:dyDescent="0.15"/>
    <row r="360" x14ac:dyDescent="0.15"/>
    <row r="361" x14ac:dyDescent="0.15"/>
    <row r="362" x14ac:dyDescent="0.15"/>
    <row r="363" x14ac:dyDescent="0.15"/>
    <row r="364" x14ac:dyDescent="0.15"/>
    <row r="365" x14ac:dyDescent="0.15"/>
    <row r="366" x14ac:dyDescent="0.15"/>
    <row r="367" x14ac:dyDescent="0.15"/>
    <row r="368" x14ac:dyDescent="0.15"/>
    <row r="369" x14ac:dyDescent="0.15"/>
    <row r="370" x14ac:dyDescent="0.15"/>
    <row r="371" x14ac:dyDescent="0.15"/>
    <row r="372" x14ac:dyDescent="0.15"/>
    <row r="373" x14ac:dyDescent="0.15"/>
    <row r="374" x14ac:dyDescent="0.15"/>
    <row r="375" x14ac:dyDescent="0.15"/>
    <row r="376" x14ac:dyDescent="0.15"/>
    <row r="377" x14ac:dyDescent="0.15"/>
    <row r="378" x14ac:dyDescent="0.15"/>
    <row r="379" x14ac:dyDescent="0.15"/>
    <row r="380" x14ac:dyDescent="0.15"/>
    <row r="381" x14ac:dyDescent="0.15"/>
    <row r="382" x14ac:dyDescent="0.15"/>
    <row r="383" x14ac:dyDescent="0.15"/>
    <row r="384" x14ac:dyDescent="0.15"/>
    <row r="385" x14ac:dyDescent="0.15"/>
    <row r="386" x14ac:dyDescent="0.15"/>
    <row r="387" x14ac:dyDescent="0.15"/>
    <row r="388" x14ac:dyDescent="0.15"/>
    <row r="389" x14ac:dyDescent="0.15"/>
    <row r="390" x14ac:dyDescent="0.15"/>
    <row r="391" x14ac:dyDescent="0.15"/>
    <row r="392" x14ac:dyDescent="0.15"/>
    <row r="393" x14ac:dyDescent="0.15"/>
    <row r="394" x14ac:dyDescent="0.15"/>
    <row r="395" x14ac:dyDescent="0.15"/>
    <row r="396" x14ac:dyDescent="0.15"/>
    <row r="397" x14ac:dyDescent="0.15"/>
    <row r="398" x14ac:dyDescent="0.15"/>
    <row r="399" x14ac:dyDescent="0.15"/>
    <row r="400" x14ac:dyDescent="0.15"/>
    <row r="401" x14ac:dyDescent="0.15"/>
    <row r="402" x14ac:dyDescent="0.15"/>
    <row r="403" x14ac:dyDescent="0.15"/>
    <row r="404" x14ac:dyDescent="0.15"/>
    <row r="405" x14ac:dyDescent="0.15"/>
    <row r="406" x14ac:dyDescent="0.15"/>
    <row r="407" x14ac:dyDescent="0.15"/>
    <row r="408" x14ac:dyDescent="0.15"/>
    <row r="409" x14ac:dyDescent="0.15"/>
    <row r="410" x14ac:dyDescent="0.15"/>
    <row r="411" x14ac:dyDescent="0.15"/>
    <row r="412" x14ac:dyDescent="0.15"/>
    <row r="413" x14ac:dyDescent="0.15"/>
    <row r="414" x14ac:dyDescent="0.15"/>
    <row r="415" x14ac:dyDescent="0.15"/>
    <row r="416" x14ac:dyDescent="0.15"/>
    <row r="417" x14ac:dyDescent="0.15"/>
    <row r="418" x14ac:dyDescent="0.15"/>
    <row r="419" x14ac:dyDescent="0.15"/>
    <row r="420" x14ac:dyDescent="0.15"/>
    <row r="421" x14ac:dyDescent="0.15"/>
    <row r="422" x14ac:dyDescent="0.15"/>
    <row r="423" x14ac:dyDescent="0.15"/>
    <row r="424" x14ac:dyDescent="0.15"/>
    <row r="425" x14ac:dyDescent="0.15"/>
    <row r="426" x14ac:dyDescent="0.15"/>
    <row r="427" x14ac:dyDescent="0.15"/>
    <row r="428" x14ac:dyDescent="0.15"/>
    <row r="429" x14ac:dyDescent="0.15"/>
    <row r="430" x14ac:dyDescent="0.15"/>
    <row r="431" x14ac:dyDescent="0.15"/>
    <row r="432" x14ac:dyDescent="0.15"/>
    <row r="433" x14ac:dyDescent="0.15"/>
    <row r="434" x14ac:dyDescent="0.15"/>
    <row r="435" x14ac:dyDescent="0.15"/>
    <row r="436" x14ac:dyDescent="0.15"/>
    <row r="437" x14ac:dyDescent="0.15"/>
    <row r="438" x14ac:dyDescent="0.15"/>
    <row r="439" x14ac:dyDescent="0.15"/>
    <row r="440" x14ac:dyDescent="0.15"/>
    <row r="441" x14ac:dyDescent="0.15"/>
    <row r="442" x14ac:dyDescent="0.15"/>
    <row r="443" x14ac:dyDescent="0.15"/>
    <row r="444" x14ac:dyDescent="0.15"/>
    <row r="445" x14ac:dyDescent="0.15"/>
    <row r="446" x14ac:dyDescent="0.15"/>
    <row r="447" x14ac:dyDescent="0.15"/>
    <row r="448" x14ac:dyDescent="0.15"/>
    <row r="449" x14ac:dyDescent="0.15"/>
    <row r="450" x14ac:dyDescent="0.15"/>
    <row r="451" x14ac:dyDescent="0.15"/>
    <row r="452" x14ac:dyDescent="0.15"/>
    <row r="453" x14ac:dyDescent="0.15"/>
    <row r="454" x14ac:dyDescent="0.15"/>
    <row r="455" x14ac:dyDescent="0.15"/>
    <row r="456" x14ac:dyDescent="0.15"/>
    <row r="457" x14ac:dyDescent="0.15"/>
    <row r="458" x14ac:dyDescent="0.15"/>
    <row r="459" x14ac:dyDescent="0.15"/>
    <row r="460" x14ac:dyDescent="0.15"/>
    <row r="461" x14ac:dyDescent="0.15"/>
    <row r="462" x14ac:dyDescent="0.15"/>
    <row r="463" x14ac:dyDescent="0.15"/>
    <row r="464" x14ac:dyDescent="0.15"/>
    <row r="465" x14ac:dyDescent="0.15"/>
    <row r="466" x14ac:dyDescent="0.15"/>
    <row r="467" x14ac:dyDescent="0.15"/>
    <row r="468" x14ac:dyDescent="0.15"/>
    <row r="469" x14ac:dyDescent="0.15"/>
    <row r="470" x14ac:dyDescent="0.15"/>
  </sheetData>
  <sheetProtection password="DCB4" sheet="1" objects="1" scenarios="1"/>
  <mergeCells count="54">
    <mergeCell ref="B1:J1"/>
    <mergeCell ref="B2:J2"/>
    <mergeCell ref="D13:E13"/>
    <mergeCell ref="D20:E20"/>
    <mergeCell ref="B21:B22"/>
    <mergeCell ref="C21:E22"/>
    <mergeCell ref="F21:F22"/>
    <mergeCell ref="G21:G22"/>
    <mergeCell ref="H21:H22"/>
    <mergeCell ref="I21:I22"/>
    <mergeCell ref="J21:J22"/>
    <mergeCell ref="B23:B24"/>
    <mergeCell ref="C23:E24"/>
    <mergeCell ref="F23:F24"/>
    <mergeCell ref="G23:G24"/>
    <mergeCell ref="H23:H24"/>
    <mergeCell ref="I23:I24"/>
    <mergeCell ref="J23:J24"/>
    <mergeCell ref="F33:F34"/>
    <mergeCell ref="J25:J26"/>
    <mergeCell ref="B27:B28"/>
    <mergeCell ref="C27:E28"/>
    <mergeCell ref="F27:F28"/>
    <mergeCell ref="G27:G28"/>
    <mergeCell ref="H27:H28"/>
    <mergeCell ref="I27:I28"/>
    <mergeCell ref="J27:J28"/>
    <mergeCell ref="B25:B26"/>
    <mergeCell ref="C25:E26"/>
    <mergeCell ref="F25:F26"/>
    <mergeCell ref="G25:G26"/>
    <mergeCell ref="H25:H26"/>
    <mergeCell ref="I25:I26"/>
    <mergeCell ref="D29:E29"/>
    <mergeCell ref="D30:E30"/>
    <mergeCell ref="D31:E31"/>
    <mergeCell ref="B33:B34"/>
    <mergeCell ref="C33:E34"/>
    <mergeCell ref="B35:B36"/>
    <mergeCell ref="C35:E36"/>
    <mergeCell ref="F35:F36"/>
    <mergeCell ref="G35:G36"/>
    <mergeCell ref="H35:H36"/>
    <mergeCell ref="G33:G34"/>
    <mergeCell ref="H33:H34"/>
    <mergeCell ref="I33:I34"/>
    <mergeCell ref="J33:J34"/>
    <mergeCell ref="I35:I36"/>
    <mergeCell ref="J35:J36"/>
    <mergeCell ref="C37:E37"/>
    <mergeCell ref="H66:J66"/>
    <mergeCell ref="H67:J67"/>
    <mergeCell ref="H68:J68"/>
    <mergeCell ref="H69:J69"/>
  </mergeCells>
  <printOptions horizontalCentered="1" verticalCentered="1"/>
  <pageMargins left="0.51181102362204722" right="0.31496062992125984" top="0" bottom="0" header="0.31496062992125984" footer="0.31496062992125984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QUADRIMESTRAL</vt:lpstr>
      <vt:lpstr>QUADRIMESTRAL!Area_de_impressao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2024-01-29T15:59:43Z</dcterms:created>
  <dcterms:modified xsi:type="dcterms:W3CDTF">2024-03-21T19:33:18Z</dcterms:modified>
</cp:coreProperties>
</file>